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文書フォルダ\200ガス水道局\09企業\0907公共下水道\090701計画調査\01県調査\11経営比較分析表\R04経営比較分析表\"/>
    </mc:Choice>
  </mc:AlternateContent>
  <workbookProtection workbookAlgorithmName="SHA-512" workbookHashValue="PQy5NSzfVPmhwinEezTmnmdszIQnXTHCknWWk6ABJxUTNHFKo6gVguJ0t1PFWo9YYA2Syidf4AmkbY8aF1ILoQ==" workbookSaltValue="7qBm7Oh8WEj51NNbyXN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B8" i="4"/>
  <c r="B6" i="4"/>
</calcChain>
</file>

<file path=xl/sharedStrings.xml><?xml version="1.0" encoding="utf-8"?>
<sst xmlns="http://schemas.openxmlformats.org/spreadsheetml/2006/main" count="258" uniqueCount="116">
  <si>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</si>
  <si>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</si>
  <si>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</si>
  <si>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</si>
  <si>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</si>
  <si>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</si>
  <si>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</si>
  <si>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</si>
  <si>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</si>
  <si>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</si>
  <si>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</si>
  <si>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</si>
  <si>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</si>
  <si>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</si>
  <si>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</si>
  <si>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</si>
  <si>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</si>
  <si>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</si>
  <si>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</si>
  <si>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</si>
  <si>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</si>
  <si>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</si>
  <si>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</si>
  <si>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</si>
  <si>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</si>
  <si>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</si>
  <si>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</si>
  <si>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</si>
  <si>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</si>
  <si>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</si>
  <si>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</si>
  <si>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</si>
  <si>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</si>
  <si>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</si>
  <si>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</si>
  <si>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</si>
  <si>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</si>
  <si>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</si>
  <si>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</si>
  <si>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</si>
  <si>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</si>
  <si>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</si>
  <si>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</si>
  <si>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</si>
  <si>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</si>
  <si>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</si>
  <si>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</si>
  <si>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</si>
  <si>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</si>
  <si>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</si>
  <si>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</si>
  <si>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</si>
  <si>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</si>
  <si>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</si>
  <si>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</si>
  <si>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</si>
  <si>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</si>
  <si>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</si>
  <si>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</si>
  <si>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</si>
  <si>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</si>
  <si>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</si>
  <si>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</si>
  <si>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</si>
  <si>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</si>
  <si>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</si>
  <si>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</si>
  <si>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</si>
  <si>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</si>
  <si>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</si>
  <si>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</si>
  <si>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</si>
  <si>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</si>
  <si>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</si>
  <si>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</si>
  <si>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</si>
  <si>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</si>
  <si>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</si>
  <si>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</si>
  <si>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</si>
  <si>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</si>
  <si>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</si>
  <si>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</si>
  <si>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</si>
  <si>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</si>
  <si>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</si>
  <si>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</si>
  <si>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</si>
  <si>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</si>
  <si>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</si>
  <si>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</si>
  <si>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</si>
  <si>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</si>
  <si>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</si>
  <si>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</si>
  <si>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</si>
  <si>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糸魚川市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</si>
  <si>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</si>
  <si>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</si>
  <si>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</si>
  <si>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</si>
  <si>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</si>
  <si>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</si>
  <si>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</si>
  <si>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</si>
  <si>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</si>
  <si>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</si>
  <si>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</si>
  <si>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</si>
  <si>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</si>
  <si>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</si>
  <si>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</si>
  <si>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</si>
  <si>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①経常収支比率は、使用料等の経常的な収益で施設の維持管理費等の経常的な費用をどの程度賄えているかを表した指標です。一般会計からの繰入金収益があるため、100％以上となっています。
②累積欠損金比率は、使用料などの営業収益に対する累積欠損金の状況を表した指標です。累積欠損金はありません。</t>
    </r>
    <r>
      <rPr>
        <sz val="11"/>
        <color rgb="FFFF0000"/>
        <rFont val="ＭＳ ゴシック"/>
        <family val="3"/>
        <charset val="128"/>
      </rPr>
      <t xml:space="preserve">
</t>
    </r>
    <r>
      <rPr>
        <sz val="11"/>
        <rFont val="ＭＳ ゴシック"/>
        <family val="3"/>
        <charset val="128"/>
      </rPr>
      <t>③流動比率は、短期的な債務に対する支払い能力を表した指標です。R04は未収金等の流動資産が増えたため、比率は若干改善しました。</t>
    </r>
    <r>
      <rPr>
        <sz val="11"/>
        <color rgb="FFFF0000"/>
        <rFont val="ＭＳ ゴシック"/>
        <family val="3"/>
        <charset val="128"/>
      </rPr>
      <t xml:space="preserve">
</t>
    </r>
    <r>
      <rPr>
        <sz val="11"/>
        <rFont val="ＭＳ ゴシック"/>
        <family val="3"/>
        <charset val="128"/>
      </rPr>
      <t>④企業債残高対事業規模比率は、使用料収入に対する企業債残高の割合を表した指標です。R04は企業債残高に対する一般会計負担額が減ったため、比率は若干悪化しました。</t>
    </r>
    <r>
      <rPr>
        <sz val="11"/>
        <color rgb="FFFF0000"/>
        <rFont val="ＭＳ ゴシック"/>
        <family val="3"/>
        <charset val="128"/>
      </rPr>
      <t xml:space="preserve">
</t>
    </r>
    <r>
      <rPr>
        <sz val="11"/>
        <rFont val="ＭＳ ゴシック"/>
        <family val="3"/>
        <charset val="128"/>
      </rPr>
      <t>⑤経費回収率は、使用料で回収すべき費用をどの程度賄えているかを表した指標です。R04は委託料等の汚水処理費が減ったため、若干改善しました。</t>
    </r>
    <r>
      <rPr>
        <sz val="11"/>
        <color rgb="FFFF0000"/>
        <rFont val="ＭＳ ゴシック"/>
        <family val="3"/>
        <charset val="128"/>
      </rPr>
      <t xml:space="preserve">
</t>
    </r>
    <r>
      <rPr>
        <sz val="11"/>
        <rFont val="ＭＳ ゴシック"/>
        <family val="3"/>
        <charset val="128"/>
      </rPr>
      <t>⑥汚水処理原価は、有収水量１㎥当たりの汚水処理に要した費用を表した指標です。R04は委託料等の汚水処理費が減ったため、前年度より下がりました。</t>
    </r>
    <r>
      <rPr>
        <sz val="11"/>
        <color rgb="FFFF0000"/>
        <rFont val="ＭＳ ゴシック"/>
        <family val="3"/>
        <charset val="128"/>
      </rPr>
      <t xml:space="preserve">
</t>
    </r>
    <r>
      <rPr>
        <sz val="11"/>
        <rFont val="ＭＳ ゴシック"/>
        <family val="3"/>
        <charset val="128"/>
      </rPr>
      <t>⑦施設利用率は、１日の施設処理能力に対する処理量の割合を表した指標です。個別処理の合併処理浄化槽で行っているため、指標はありません。</t>
    </r>
    <r>
      <rPr>
        <sz val="11"/>
        <color rgb="FFFF0000"/>
        <rFont val="ＭＳ ゴシック"/>
        <family val="3"/>
        <charset val="128"/>
      </rPr>
      <t xml:space="preserve">
</t>
    </r>
    <r>
      <rPr>
        <sz val="11"/>
        <rFont val="ＭＳ ゴシック"/>
        <family val="3"/>
        <charset val="128"/>
      </rPr>
      <t>⑧水洗化率は、処理区域の下水道接続人口の割合を表した指標です。個別排水処理のため100％です。</t>
    </r>
    <rPh sb="40" eb="42">
      <t>テイド</t>
    </rPh>
    <rPh sb="42" eb="43">
      <t>マカナ</t>
    </rPh>
    <rPh sb="49" eb="50">
      <t>アラワ</t>
    </rPh>
    <rPh sb="52" eb="54">
      <t>シヒョウ</t>
    </rPh>
    <rPh sb="131" eb="133">
      <t>ルイセキ</t>
    </rPh>
    <rPh sb="133" eb="135">
      <t>ケッソン</t>
    </rPh>
    <rPh sb="135" eb="136">
      <t>キン</t>
    </rPh>
    <rPh sb="179" eb="182">
      <t>ミシュウキン</t>
    </rPh>
    <rPh sb="182" eb="183">
      <t>トウ</t>
    </rPh>
    <rPh sb="184" eb="186">
      <t>リュウドウ</t>
    </rPh>
    <rPh sb="186" eb="188">
      <t>シサン</t>
    </rPh>
    <rPh sb="195" eb="197">
      <t>ヒリツ</t>
    </rPh>
    <rPh sb="198" eb="200">
      <t>ジャッカン</t>
    </rPh>
    <rPh sb="200" eb="202">
      <t>カイゼン</t>
    </rPh>
    <rPh sb="209" eb="211">
      <t>キギョウ</t>
    </rPh>
    <rPh sb="211" eb="212">
      <t>サイ</t>
    </rPh>
    <rPh sb="212" eb="214">
      <t>ザンダカ</t>
    </rPh>
    <rPh sb="214" eb="215">
      <t>タイ</t>
    </rPh>
    <rPh sb="215" eb="217">
      <t>ジギョウ</t>
    </rPh>
    <rPh sb="217" eb="219">
      <t>キボ</t>
    </rPh>
    <rPh sb="219" eb="221">
      <t>ヒリツ</t>
    </rPh>
    <rPh sb="223" eb="226">
      <t>シヨウリョウ</t>
    </rPh>
    <rPh sb="226" eb="228">
      <t>シュウニュウ</t>
    </rPh>
    <rPh sb="229" eb="230">
      <t>タイ</t>
    </rPh>
    <rPh sb="232" eb="234">
      <t>キギョウ</t>
    </rPh>
    <rPh sb="234" eb="235">
      <t>サイ</t>
    </rPh>
    <rPh sb="235" eb="237">
      <t>ザンダカ</t>
    </rPh>
    <rPh sb="238" eb="240">
      <t>ワリアイ</t>
    </rPh>
    <rPh sb="241" eb="242">
      <t>アラワ</t>
    </rPh>
    <rPh sb="244" eb="246">
      <t>シヒョウ</t>
    </rPh>
    <rPh sb="253" eb="255">
      <t>キギョウ</t>
    </rPh>
    <rPh sb="255" eb="256">
      <t>サイ</t>
    </rPh>
    <rPh sb="256" eb="258">
      <t>ザンダカ</t>
    </rPh>
    <rPh sb="259" eb="260">
      <t>タイ</t>
    </rPh>
    <rPh sb="262" eb="264">
      <t>イッパン</t>
    </rPh>
    <rPh sb="264" eb="266">
      <t>カイケイ</t>
    </rPh>
    <rPh sb="266" eb="268">
      <t>フタン</t>
    </rPh>
    <rPh sb="268" eb="269">
      <t>ガク</t>
    </rPh>
    <rPh sb="270" eb="271">
      <t>ヘ</t>
    </rPh>
    <rPh sb="276" eb="278">
      <t>ヒリツ</t>
    </rPh>
    <rPh sb="279" eb="281">
      <t>ジャッカン</t>
    </rPh>
    <rPh sb="281" eb="283">
      <t>アッカ</t>
    </rPh>
    <rPh sb="290" eb="292">
      <t>ケイヒ</t>
    </rPh>
    <rPh sb="292" eb="294">
      <t>カイシュウ</t>
    </rPh>
    <rPh sb="294" eb="295">
      <t>リツ</t>
    </rPh>
    <rPh sb="297" eb="300">
      <t>シヨウリョウ</t>
    </rPh>
    <rPh sb="301" eb="303">
      <t>カイシュウ</t>
    </rPh>
    <rPh sb="306" eb="308">
      <t>ヒヨウ</t>
    </rPh>
    <rPh sb="311" eb="313">
      <t>テイド</t>
    </rPh>
    <rPh sb="313" eb="314">
      <t>マカナ</t>
    </rPh>
    <rPh sb="320" eb="321">
      <t>アラワ</t>
    </rPh>
    <rPh sb="323" eb="325">
      <t>シヒョウ</t>
    </rPh>
    <rPh sb="332" eb="335">
      <t>イタクリョウ</t>
    </rPh>
    <rPh sb="335" eb="336">
      <t>トウ</t>
    </rPh>
    <rPh sb="337" eb="339">
      <t>オスイ</t>
    </rPh>
    <rPh sb="339" eb="341">
      <t>ショリ</t>
    </rPh>
    <rPh sb="341" eb="342">
      <t>ヒ</t>
    </rPh>
    <rPh sb="343" eb="344">
      <t>ヘ</t>
    </rPh>
    <rPh sb="349" eb="351">
      <t>ジャッカン</t>
    </rPh>
    <rPh sb="351" eb="353">
      <t>カイゼン</t>
    </rPh>
    <rPh sb="360" eb="362">
      <t>オスイ</t>
    </rPh>
    <rPh sb="362" eb="364">
      <t>ショリ</t>
    </rPh>
    <rPh sb="364" eb="366">
      <t>ゲンカ</t>
    </rPh>
    <rPh sb="389" eb="390">
      <t>アラワ</t>
    </rPh>
    <rPh sb="392" eb="394">
      <t>シヒョウ</t>
    </rPh>
    <rPh sb="401" eb="404">
      <t>イタクリョウ</t>
    </rPh>
    <rPh sb="404" eb="405">
      <t>トウ</t>
    </rPh>
    <rPh sb="406" eb="408">
      <t>オスイ</t>
    </rPh>
    <rPh sb="408" eb="410">
      <t>ショリ</t>
    </rPh>
    <rPh sb="410" eb="411">
      <t>ヒ</t>
    </rPh>
    <rPh sb="412" eb="413">
      <t>ヘ</t>
    </rPh>
    <rPh sb="418" eb="421">
      <t>ゼンネンド</t>
    </rPh>
    <rPh sb="423" eb="424">
      <t>サ</t>
    </rPh>
    <phoneticPr fontId="4"/>
  </si>
  <si>
    <t>①有形固定資産減価償却率は、償却対象資産の減価償却がどの程度進んでいるかを表した指標です。比率は年々上がっており、類似団体平均と同程度となりました。
②管渠老朽化比率は、法定耐用年数を超えた管渠延長の割合を表した指標です。浄化槽専用管で50年を経過したものはありません。
③管渠改善率は、更新した管渠延長の割合を表した指標です。浄化槽専用管で耐用年数を経過したものはありません。</t>
    <rPh sb="1" eb="3">
      <t>ユウケイ</t>
    </rPh>
    <rPh sb="3" eb="5">
      <t>コテイ</t>
    </rPh>
    <rPh sb="5" eb="7">
      <t>シサン</t>
    </rPh>
    <rPh sb="7" eb="9">
      <t>ゲンカ</t>
    </rPh>
    <rPh sb="9" eb="11">
      <t>ショウキャク</t>
    </rPh>
    <rPh sb="11" eb="12">
      <t>リツ</t>
    </rPh>
    <rPh sb="14" eb="16">
      <t>ショウキャク</t>
    </rPh>
    <rPh sb="16" eb="18">
      <t>タイショウ</t>
    </rPh>
    <rPh sb="18" eb="20">
      <t>シサン</t>
    </rPh>
    <rPh sb="21" eb="23">
      <t>ゲンカ</t>
    </rPh>
    <rPh sb="23" eb="25">
      <t>ショウキャク</t>
    </rPh>
    <rPh sb="28" eb="30">
      <t>テイド</t>
    </rPh>
    <rPh sb="30" eb="31">
      <t>スス</t>
    </rPh>
    <rPh sb="37" eb="38">
      <t>ヒョウ</t>
    </rPh>
    <rPh sb="40" eb="42">
      <t>シヒョウ</t>
    </rPh>
    <rPh sb="45" eb="47">
      <t>ヒリツ</t>
    </rPh>
    <rPh sb="48" eb="50">
      <t>ネンネン</t>
    </rPh>
    <rPh sb="50" eb="51">
      <t>ア</t>
    </rPh>
    <rPh sb="57" eb="59">
      <t>ルイジ</t>
    </rPh>
    <rPh sb="59" eb="61">
      <t>ダンタイ</t>
    </rPh>
    <rPh sb="64" eb="67">
      <t>ドウテイド</t>
    </rPh>
    <rPh sb="76" eb="78">
      <t>カンキョ</t>
    </rPh>
    <rPh sb="78" eb="81">
      <t>ロウキュウカ</t>
    </rPh>
    <rPh sb="81" eb="83">
      <t>ヒリツ</t>
    </rPh>
    <rPh sb="85" eb="86">
      <t>ホウ</t>
    </rPh>
    <rPh sb="86" eb="87">
      <t>サダ</t>
    </rPh>
    <rPh sb="87" eb="89">
      <t>タイヨウ</t>
    </rPh>
    <rPh sb="89" eb="91">
      <t>ネンスウ</t>
    </rPh>
    <rPh sb="92" eb="93">
      <t>コ</t>
    </rPh>
    <rPh sb="95" eb="97">
      <t>カンキョ</t>
    </rPh>
    <rPh sb="97" eb="99">
      <t>エンチョウ</t>
    </rPh>
    <rPh sb="100" eb="102">
      <t>ワリアイ</t>
    </rPh>
    <rPh sb="103" eb="104">
      <t>アラワ</t>
    </rPh>
    <rPh sb="106" eb="108">
      <t>シヒョウ</t>
    </rPh>
    <rPh sb="137" eb="139">
      <t>カンキョ</t>
    </rPh>
    <rPh sb="139" eb="141">
      <t>カイゼン</t>
    </rPh>
    <rPh sb="141" eb="142">
      <t>リツ</t>
    </rPh>
    <rPh sb="144" eb="146">
      <t>コウシン</t>
    </rPh>
    <rPh sb="148" eb="150">
      <t>カンキョ</t>
    </rPh>
    <rPh sb="150" eb="152">
      <t>エンチョウ</t>
    </rPh>
    <rPh sb="153" eb="155">
      <t>ワリアイ</t>
    </rPh>
    <rPh sb="156" eb="157">
      <t>アラワ</t>
    </rPh>
    <rPh sb="159" eb="161">
      <t>シヒョウ</t>
    </rPh>
    <phoneticPr fontId="4"/>
  </si>
  <si>
    <t>　平成30年度から法適用事業（公営企業会計）に移行しました。市設置浄化槽事業は、中山間地域を中心に行っており、今後も、くみ取りや単独浄化槽から合併処理浄化槽への転換を推進します。
　平成29年度から令和３年度までの５年間、使用料を段階的に改定し、一般会計からの繰入金を減らしてきました。令和４年度は、新型コロナウイルス感染症に伴う地域経済の状況を踏まえ使用料の改定を見送ったため、使用料が減収となり、減収分を繰入金で補填しました。
　繰入金を削減するため、令和５年度から令和９年度までの５年間、使用料を段階的に改定します。
　費用面では、物価高、労務単価の上昇等により維持管理費が増加傾向にあるため、令和６年度に経営戦略を改定し、官民連携による経費縮減等、さらなる経営改善に取り組みます。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</si>
</sst>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57-4703-9C3E-C206B2428B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857-4703-9C3E-C206B2428B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53-43A0-9964-6C49B1DFE7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C253-43A0-9964-6C49B1DFE7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2D1-4136-ABEC-FAB0E1B705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12D1-4136-ABEC-FAB0E1B705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100.8</c:v>
                </c:pt>
                <c:pt idx="1">
                  <c:v>100.03</c:v>
                </c:pt>
                <c:pt idx="2">
                  <c:v>100.07</c:v>
                </c:pt>
                <c:pt idx="3">
                  <c:v>100.14</c:v>
                </c:pt>
                <c:pt idx="4">
                  <c:v>100.07</c:v>
                </c:pt>
              </c:numCache>
            </c:numRef>
          </c:val>
          <c:extLst>
            <c:ext xmlns:c16="http://schemas.microsoft.com/office/drawing/2014/chart" uri="{C3380CC4-5D6E-409C-BE32-E72D297353CC}">
              <c16:uniqueId val="{00000000-ABFB-4F06-8319-1A2E46BB2D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88.66</c:v>
                </c:pt>
                <c:pt idx="1">
                  <c:v>96.05</c:v>
                </c:pt>
                <c:pt idx="2">
                  <c:v>99.03</c:v>
                </c:pt>
                <c:pt idx="3">
                  <c:v>100.41</c:v>
                </c:pt>
                <c:pt idx="4">
                  <c:v>100.17</c:v>
                </c:pt>
              </c:numCache>
            </c:numRef>
          </c:val>
          <c:smooth val="0"/>
          <c:extLst>
            <c:ext xmlns:c16="http://schemas.microsoft.com/office/drawing/2014/chart" uri="{C3380CC4-5D6E-409C-BE32-E72D297353CC}">
              <c16:uniqueId val="{00000001-ABFB-4F06-8319-1A2E46BB2D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5.04</c:v>
                </c:pt>
                <c:pt idx="1">
                  <c:v>9.84</c:v>
                </c:pt>
                <c:pt idx="2">
                  <c:v>14.61</c:v>
                </c:pt>
                <c:pt idx="3">
                  <c:v>19.329999999999998</c:v>
                </c:pt>
                <c:pt idx="4">
                  <c:v>23.73</c:v>
                </c:pt>
              </c:numCache>
            </c:numRef>
          </c:val>
          <c:extLst>
            <c:ext xmlns:c16="http://schemas.microsoft.com/office/drawing/2014/chart" uri="{C3380CC4-5D6E-409C-BE32-E72D297353CC}">
              <c16:uniqueId val="{00000000-9CA8-4CEB-B071-B5AB90E9EB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21.11</c:v>
                </c:pt>
                <c:pt idx="1">
                  <c:v>23.76</c:v>
                </c:pt>
                <c:pt idx="2">
                  <c:v>15.74</c:v>
                </c:pt>
                <c:pt idx="3">
                  <c:v>21.02</c:v>
                </c:pt>
                <c:pt idx="4">
                  <c:v>24.31</c:v>
                </c:pt>
              </c:numCache>
            </c:numRef>
          </c:val>
          <c:smooth val="0"/>
          <c:extLst>
            <c:ext xmlns:c16="http://schemas.microsoft.com/office/drawing/2014/chart" uri="{C3380CC4-5D6E-409C-BE32-E72D297353CC}">
              <c16:uniqueId val="{00000001-9CA8-4CEB-B071-B5AB90E9EB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E1-4524-83B6-AEF3EFD5B0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E1-4524-83B6-AEF3EFD5B0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03-4172-9813-606FE74204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132.37</c:v>
                </c:pt>
                <c:pt idx="1">
                  <c:v>123.82</c:v>
                </c:pt>
                <c:pt idx="2">
                  <c:v>74.239999999999995</c:v>
                </c:pt>
                <c:pt idx="3">
                  <c:v>83.92</c:v>
                </c:pt>
                <c:pt idx="4">
                  <c:v>89.31</c:v>
                </c:pt>
              </c:numCache>
            </c:numRef>
          </c:val>
          <c:smooth val="0"/>
          <c:extLst>
            <c:ext xmlns:c16="http://schemas.microsoft.com/office/drawing/2014/chart" uri="{C3380CC4-5D6E-409C-BE32-E72D297353CC}">
              <c16:uniqueId val="{00000001-5103-4172-9813-606FE74204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46.04</c:v>
                </c:pt>
                <c:pt idx="1">
                  <c:v>62.93</c:v>
                </c:pt>
                <c:pt idx="2">
                  <c:v>36.07</c:v>
                </c:pt>
                <c:pt idx="3">
                  <c:v>39.909999999999997</c:v>
                </c:pt>
                <c:pt idx="4">
                  <c:v>42.7</c:v>
                </c:pt>
              </c:numCache>
            </c:numRef>
          </c:val>
          <c:extLst>
            <c:ext xmlns:c16="http://schemas.microsoft.com/office/drawing/2014/chart" uri="{C3380CC4-5D6E-409C-BE32-E72D297353CC}">
              <c16:uniqueId val="{00000000-4404-4C6D-9AC7-C785F6DCC4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104.38</c:v>
                </c:pt>
                <c:pt idx="1">
                  <c:v>89.72</c:v>
                </c:pt>
                <c:pt idx="2">
                  <c:v>100.47</c:v>
                </c:pt>
                <c:pt idx="3">
                  <c:v>122.71</c:v>
                </c:pt>
                <c:pt idx="4">
                  <c:v>138.19999999999999</c:v>
                </c:pt>
              </c:numCache>
            </c:numRef>
          </c:val>
          <c:smooth val="0"/>
          <c:extLst>
            <c:ext xmlns:c16="http://schemas.microsoft.com/office/drawing/2014/chart" uri="{C3380CC4-5D6E-409C-BE32-E72D297353CC}">
              <c16:uniqueId val="{00000001-4404-4C6D-9AC7-C785F6DCC4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1.59</c:v>
                </c:pt>
                <c:pt idx="4" formatCode="#,##0.00;&quot;△&quot;#,##0.00;&quot;-&quot;">
                  <c:v>5.89</c:v>
                </c:pt>
              </c:numCache>
            </c:numRef>
          </c:val>
          <c:extLst>
            <c:ext xmlns:c16="http://schemas.microsoft.com/office/drawing/2014/chart" uri="{C3380CC4-5D6E-409C-BE32-E72D297353CC}">
              <c16:uniqueId val="{00000000-5CAB-40BC-A8C9-7CF3F7FBAF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5CAB-40BC-A8C9-7CF3F7FBAF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102.43</c:v>
                </c:pt>
                <c:pt idx="1">
                  <c:v>99.65</c:v>
                </c:pt>
                <c:pt idx="2">
                  <c:v>99.23</c:v>
                </c:pt>
                <c:pt idx="3">
                  <c:v>73.8</c:v>
                </c:pt>
                <c:pt idx="4">
                  <c:v>75.89</c:v>
                </c:pt>
              </c:numCache>
            </c:numRef>
          </c:val>
          <c:extLst>
            <c:ext xmlns:c16="http://schemas.microsoft.com/office/drawing/2014/chart" uri="{C3380CC4-5D6E-409C-BE32-E72D297353CC}">
              <c16:uniqueId val="{00000000-722B-4E98-881B-1CC8C893BF1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722B-4E98-881B-1CC8C893BF1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153.94</c:v>
                </c:pt>
                <c:pt idx="1">
                  <c:v>161.66999999999999</c:v>
                </c:pt>
                <c:pt idx="2">
                  <c:v>164.37</c:v>
                </c:pt>
                <c:pt idx="3">
                  <c:v>224.66</c:v>
                </c:pt>
                <c:pt idx="4">
                  <c:v>220.59</c:v>
                </c:pt>
              </c:numCache>
            </c:numRef>
          </c:val>
          <c:extLst>
            <c:ext xmlns:c16="http://schemas.microsoft.com/office/drawing/2014/chart" uri="{C3380CC4-5D6E-409C-BE32-E72D297353CC}">
              <c16:uniqueId val="{00000000-D2D8-4040-8194-ED287F28CD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D2D8-4040-8194-ED287F28CD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糸魚川市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39772</v>
      </c>
      <c r="AM8" s="42"/>
      <c r="AN8" s="42"/>
      <c r="AO8" s="42"/>
      <c r="AP8" s="42"/>
      <c r="AQ8" s="42"/>
      <c r="AR8" s="42"/>
      <c r="AS8" s="42"/>
      <c r="AT8" s="35">
        <f>データ!T6</f>
        <v>746.24</v>
      </c>
      <c r="AU8" s="35"/>
      <c r="AV8" s="35"/>
      <c r="AW8" s="35"/>
      <c r="AX8" s="35"/>
      <c r="AY8" s="35"/>
      <c r="AZ8" s="35"/>
      <c r="BA8" s="35"/>
      <c r="BB8" s="35">
        <f>データ!U6</f>
        <v>53.3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62.34</v>
      </c>
      <c r="J10" s="35"/>
      <c r="K10" s="35"/>
      <c r="L10" s="35"/>
      <c r="M10" s="35"/>
      <c r="N10" s="35"/>
      <c r="O10" s="35"/>
      <c r="P10" s="35">
        <f>データ!P6</f>
        <v>4.57</v>
      </c>
      <c r="Q10" s="35"/>
      <c r="R10" s="35"/>
      <c r="S10" s="35"/>
      <c r="T10" s="35"/>
      <c r="U10" s="35"/>
      <c r="V10" s="35"/>
      <c r="W10" s="35">
        <f>データ!Q6</f>
        <v>100</v>
      </c>
      <c r="X10" s="35"/>
      <c r="Y10" s="35"/>
      <c r="Z10" s="35"/>
      <c r="AA10" s="35"/>
      <c r="AB10" s="35"/>
      <c r="AC10" s="35"/>
      <c r="AD10" s="42">
        <f>データ!R6</f>
        <v>3253</v>
      </c>
      <c r="AE10" s="42"/>
      <c r="AF10" s="42"/>
      <c r="AG10" s="42"/>
      <c r="AH10" s="42"/>
      <c r="AI10" s="42"/>
      <c r="AJ10" s="42"/>
      <c r="AK10" s="2"/>
      <c r="AL10" s="42">
        <f>データ!V6</f>
        <v>1798</v>
      </c>
      <c r="AM10" s="42"/>
      <c r="AN10" s="42"/>
      <c r="AO10" s="42"/>
      <c r="AP10" s="42"/>
      <c r="AQ10" s="42"/>
      <c r="AR10" s="42"/>
      <c r="AS10" s="42"/>
      <c r="AT10" s="35">
        <f>データ!W6</f>
        <v>14.01</v>
      </c>
      <c r="AU10" s="35"/>
      <c r="AV10" s="35"/>
      <c r="AW10" s="35"/>
      <c r="AX10" s="35"/>
      <c r="AY10" s="35"/>
      <c r="AZ10" s="35"/>
      <c r="BA10" s="35"/>
      <c r="BB10" s="35">
        <f>データ!X6</f>
        <v>128.34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10PxCBR8vaObY37QeXALLhAA1YPdZDpYVVRADzGdIsfs0s4SVcfb5bUcZqv/YNwNX9SeVOibYf5n41oc3Z6aHg==" saltValue="7iMsfSECWmFDYz+d6XFp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152161</v>
      </c>
      <c r="D6" s="19">
        <f t="shared" si="3"/>
        <v>46</v>
      </c>
      <c r="E6" s="19">
        <f t="shared" si="3"/>
        <v>18</v>
      </c>
      <c r="F6" s="19">
        <f t="shared" si="3"/>
        <v>0</v>
      </c>
      <c r="G6" s="19">
        <f t="shared" si="3"/>
        <v>0</v>
      </c>
      <c r="H6" s="19" t="str">
        <f t="shared" si="3"/>
        <v>新潟県　糸魚川市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62.34</v>
      </c>
      <c r="P6" s="20">
        <f t="shared" si="3"/>
        <v>4.57</v>
      </c>
      <c r="Q6" s="20">
        <f t="shared" si="3"/>
        <v>100</v>
      </c>
      <c r="R6" s="20">
        <f t="shared" si="3"/>
        <v>3253</v>
      </c>
      <c r="S6" s="20">
        <f t="shared" si="3"/>
        <v>39772</v>
      </c>
      <c r="T6" s="20">
        <f t="shared" si="3"/>
        <v>746.24</v>
      </c>
      <c r="U6" s="20">
        <f t="shared" si="3"/>
        <v>53.3</v>
      </c>
      <c r="V6" s="20">
        <f t="shared" si="3"/>
        <v>1798</v>
      </c>
      <c r="W6" s="20">
        <f t="shared" si="3"/>
        <v>14.01</v>
      </c>
      <c r="X6" s="20">
        <f t="shared" si="3"/>
        <v>128.34</v>
      </c>
      <c r="Y6" s="21">
        <f>IF(Y7="",NA(),Y7)</f>
        <v>100.8</v>
      </c>
      <c r="Z6" s="21">
        <f t="shared" ref="Z6:AH6" si="4">IF(Z7="",NA(),Z7)</f>
        <v>100.03</v>
      </c>
      <c r="AA6" s="21">
        <f t="shared" si="4"/>
        <v>100.07</v>
      </c>
      <c r="AB6" s="21">
        <f t="shared" si="4"/>
        <v>100.14</v>
      </c>
      <c r="AC6" s="21">
        <f t="shared" si="4"/>
        <v>100.07</v>
      </c>
      <c r="AD6" s="21">
        <f t="shared" si="4"/>
        <v>88.66</v>
      </c>
      <c r="AE6" s="21">
        <f t="shared" si="4"/>
        <v>96.05</v>
      </c>
      <c r="AF6" s="21">
        <f t="shared" si="4"/>
        <v>99.03</v>
      </c>
      <c r="AG6" s="21">
        <f t="shared" si="4"/>
        <v>100.41</v>
      </c>
      <c r="AH6" s="21">
        <f t="shared" si="4"/>
        <v>100.17</v>
      </c>
      <c r="AI6" s="20" t="str">
        <f>IF(AI7="","",IF(AI7="-","【-】","【"&amp;SUBSTITUTE(TEXT(AI7,"#,##0.00"),"-","△")&amp;"】"))</f>
        <v>【100.42】</v>
      </c>
      <c r="AJ6" s="20">
        <f>IF(AJ7="",NA(),AJ7)</f>
        <v>0</v>
      </c>
      <c r="AK6" s="20">
        <f t="shared" ref="AK6:AS6" si="5">IF(AK7="",NA(),AK7)</f>
        <v>0</v>
      </c>
      <c r="AL6" s="20">
        <f t="shared" si="5"/>
        <v>0</v>
      </c>
      <c r="AM6" s="20">
        <f t="shared" si="5"/>
        <v>0</v>
      </c>
      <c r="AN6" s="20">
        <f t="shared" si="5"/>
        <v>0</v>
      </c>
      <c r="AO6" s="21">
        <f t="shared" si="5"/>
        <v>132.37</v>
      </c>
      <c r="AP6" s="21">
        <f t="shared" si="5"/>
        <v>123.82</v>
      </c>
      <c r="AQ6" s="21">
        <f t="shared" si="5"/>
        <v>74.239999999999995</v>
      </c>
      <c r="AR6" s="21">
        <f t="shared" si="5"/>
        <v>83.92</v>
      </c>
      <c r="AS6" s="21">
        <f t="shared" si="5"/>
        <v>89.31</v>
      </c>
      <c r="AT6" s="20" t="str">
        <f>IF(AT7="","",IF(AT7="-","【-】","【"&amp;SUBSTITUTE(TEXT(AT7,"#,##0.00"),"-","△")&amp;"】"))</f>
        <v>【82.66】</v>
      </c>
      <c r="AU6" s="21">
        <f>IF(AU7="",NA(),AU7)</f>
        <v>46.04</v>
      </c>
      <c r="AV6" s="21">
        <f t="shared" ref="AV6:BD6" si="6">IF(AV7="",NA(),AV7)</f>
        <v>62.93</v>
      </c>
      <c r="AW6" s="21">
        <f t="shared" si="6"/>
        <v>36.07</v>
      </c>
      <c r="AX6" s="21">
        <f t="shared" si="6"/>
        <v>39.909999999999997</v>
      </c>
      <c r="AY6" s="21">
        <f t="shared" si="6"/>
        <v>42.7</v>
      </c>
      <c r="AZ6" s="21">
        <f t="shared" si="6"/>
        <v>104.38</v>
      </c>
      <c r="BA6" s="21">
        <f t="shared" si="6"/>
        <v>89.72</v>
      </c>
      <c r="BB6" s="21">
        <f t="shared" si="6"/>
        <v>100.47</v>
      </c>
      <c r="BC6" s="21">
        <f t="shared" si="6"/>
        <v>122.71</v>
      </c>
      <c r="BD6" s="21">
        <f t="shared" si="6"/>
        <v>138.19999999999999</v>
      </c>
      <c r="BE6" s="20" t="str">
        <f>IF(BE7="","",IF(BE7="-","【-】","【"&amp;SUBSTITUTE(TEXT(BE7,"#,##0.00"),"-","△")&amp;"】"))</f>
        <v>【140.15】</v>
      </c>
      <c r="BF6" s="20">
        <f>IF(BF7="",NA(),BF7)</f>
        <v>0</v>
      </c>
      <c r="BG6" s="20">
        <f t="shared" ref="BG6:BO6" si="7">IF(BG7="",NA(),BG7)</f>
        <v>0</v>
      </c>
      <c r="BH6" s="20">
        <f t="shared" si="7"/>
        <v>0</v>
      </c>
      <c r="BI6" s="21">
        <f t="shared" si="7"/>
        <v>1.59</v>
      </c>
      <c r="BJ6" s="21">
        <f t="shared" si="7"/>
        <v>5.89</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102.43</v>
      </c>
      <c r="BR6" s="21">
        <f t="shared" ref="BR6:BZ6" si="8">IF(BR7="",NA(),BR7)</f>
        <v>99.65</v>
      </c>
      <c r="BS6" s="21">
        <f t="shared" si="8"/>
        <v>99.23</v>
      </c>
      <c r="BT6" s="21">
        <f t="shared" si="8"/>
        <v>73.8</v>
      </c>
      <c r="BU6" s="21">
        <f t="shared" si="8"/>
        <v>75.89</v>
      </c>
      <c r="BV6" s="21">
        <f t="shared" si="8"/>
        <v>63.06</v>
      </c>
      <c r="BW6" s="21">
        <f t="shared" si="8"/>
        <v>62.5</v>
      </c>
      <c r="BX6" s="21">
        <f t="shared" si="8"/>
        <v>60.59</v>
      </c>
      <c r="BY6" s="21">
        <f t="shared" si="8"/>
        <v>60</v>
      </c>
      <c r="BZ6" s="21">
        <f t="shared" si="8"/>
        <v>59.01</v>
      </c>
      <c r="CA6" s="20" t="str">
        <f>IF(CA7="","",IF(CA7="-","【-】","【"&amp;SUBSTITUTE(TEXT(CA7,"#,##0.00"),"-","△")&amp;"】"))</f>
        <v>【57.03】</v>
      </c>
      <c r="CB6" s="21">
        <f>IF(CB7="",NA(),CB7)</f>
        <v>153.94</v>
      </c>
      <c r="CC6" s="21">
        <f t="shared" ref="CC6:CK6" si="9">IF(CC7="",NA(),CC7)</f>
        <v>161.66999999999999</v>
      </c>
      <c r="CD6" s="21">
        <f t="shared" si="9"/>
        <v>164.37</v>
      </c>
      <c r="CE6" s="21">
        <f t="shared" si="9"/>
        <v>224.66</v>
      </c>
      <c r="CF6" s="21">
        <f t="shared" si="9"/>
        <v>220.59</v>
      </c>
      <c r="CG6" s="21">
        <f t="shared" si="9"/>
        <v>264.77</v>
      </c>
      <c r="CH6" s="21">
        <f t="shared" si="9"/>
        <v>269.33</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1">
        <f>IF(DI7="",NA(),DI7)</f>
        <v>5.04</v>
      </c>
      <c r="DJ6" s="21">
        <f t="shared" ref="DJ6:DR6" si="12">IF(DJ7="",NA(),DJ7)</f>
        <v>9.84</v>
      </c>
      <c r="DK6" s="21">
        <f t="shared" si="12"/>
        <v>14.61</v>
      </c>
      <c r="DL6" s="21">
        <f t="shared" si="12"/>
        <v>19.329999999999998</v>
      </c>
      <c r="DM6" s="21">
        <f t="shared" si="12"/>
        <v>23.73</v>
      </c>
      <c r="DN6" s="21">
        <f t="shared" si="12"/>
        <v>21.11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152161</v>
      </c>
      <c r="D7" s="23">
        <v>46</v>
      </c>
      <c r="E7" s="23">
        <v>18</v>
      </c>
      <c r="F7" s="23">
        <v>0</v>
      </c>
      <c r="G7" s="23">
        <v>0</v>
      </c>
      <c r="H7" s="23" t="s">
        <v>96</v>
      </c>
      <c r="I7" s="23" t="s">
        <v>97</v>
      </c>
      <c r="J7" s="23" t="s">
        <v>98</v>
      </c>
      <c r="K7" s="23" t="s">
        <v>99</v>
      </c>
      <c r="L7" s="23" t="s">
        <v>100</v>
      </c>
      <c r="M7" s="23" t="s">
        <v>101</v>
      </c>
      <c r="N7" s="24" t="s">
        <v>102</v>
      </c>
      <c r="O7" s="24">
        <v>62.34</v>
      </c>
      <c r="P7" s="24">
        <v>4.57</v>
      </c>
      <c r="Q7" s="24">
        <v>100</v>
      </c>
      <c r="R7" s="24">
        <v>3253</v>
      </c>
      <c r="S7" s="24">
        <v>39772</v>
      </c>
      <c r="T7" s="24">
        <v>746.24</v>
      </c>
      <c r="U7" s="24">
        <v>53.3</v>
      </c>
      <c r="V7" s="24">
        <v>1798</v>
      </c>
      <c r="W7" s="24">
        <v>14.01</v>
      </c>
      <c r="X7" s="24">
        <v>128.34</v>
      </c>
      <c r="Y7" s="24">
        <v>100.8</v>
      </c>
      <c r="Z7" s="24">
        <v>100.03</v>
      </c>
      <c r="AA7" s="24">
        <v>100.07</v>
      </c>
      <c r="AB7" s="24">
        <v>100.14</v>
      </c>
      <c r="AC7" s="24">
        <v>100.07</v>
      </c>
      <c r="AD7" s="24">
        <v>88.66</v>
      </c>
      <c r="AE7" s="24">
        <v>96.05</v>
      </c>
      <c r="AF7" s="24">
        <v>99.03</v>
      </c>
      <c r="AG7" s="24">
        <v>100.41</v>
      </c>
      <c r="AH7" s="24">
        <v>100.17</v>
      </c>
      <c r="AI7" s="24">
        <v>100.42</v>
      </c>
      <c r="AJ7" s="24">
        <v>0</v>
      </c>
      <c r="AK7" s="24">
        <v>0</v>
      </c>
      <c r="AL7" s="24">
        <v>0</v>
      </c>
      <c r="AM7" s="24">
        <v>0</v>
      </c>
      <c r="AN7" s="24">
        <v>0</v>
      </c>
      <c r="AO7" s="24">
        <v>132.37</v>
      </c>
      <c r="AP7" s="24">
        <v>123.82</v>
      </c>
      <c r="AQ7" s="24">
        <v>74.239999999999995</v>
      </c>
      <c r="AR7" s="24">
        <v>83.92</v>
      </c>
      <c r="AS7" s="24">
        <v>89.31</v>
      </c>
      <c r="AT7" s="24">
        <v>82.66</v>
      </c>
      <c r="AU7" s="24">
        <v>46.04</v>
      </c>
      <c r="AV7" s="24">
        <v>62.93</v>
      </c>
      <c r="AW7" s="24">
        <v>36.07</v>
      </c>
      <c r="AX7" s="24">
        <v>39.909999999999997</v>
      </c>
      <c r="AY7" s="24">
        <v>42.7</v>
      </c>
      <c r="AZ7" s="24">
        <v>104.38</v>
      </c>
      <c r="BA7" s="24">
        <v>89.72</v>
      </c>
      <c r="BB7" s="24">
        <v>100.47</v>
      </c>
      <c r="BC7" s="24">
        <v>122.71</v>
      </c>
      <c r="BD7" s="24">
        <v>138.19999999999999</v>
      </c>
      <c r="BE7" s="24">
        <v>140.15</v>
      </c>
      <c r="BF7" s="24">
        <v>0</v>
      </c>
      <c r="BG7" s="24">
        <v>0</v>
      </c>
      <c r="BH7" s="24">
        <v>0</v>
      </c>
      <c r="BI7" s="24">
        <v>1.59</v>
      </c>
      <c r="BJ7" s="24">
        <v>5.89</v>
      </c>
      <c r="BK7" s="24">
        <v>296.89</v>
      </c>
      <c r="BL7" s="24">
        <v>270.57</v>
      </c>
      <c r="BM7" s="24">
        <v>294.27</v>
      </c>
      <c r="BN7" s="24">
        <v>294.08999999999997</v>
      </c>
      <c r="BO7" s="24">
        <v>294.08999999999997</v>
      </c>
      <c r="BP7" s="24">
        <v>307.39</v>
      </c>
      <c r="BQ7" s="24">
        <v>102.43</v>
      </c>
      <c r="BR7" s="24">
        <v>99.65</v>
      </c>
      <c r="BS7" s="24">
        <v>99.23</v>
      </c>
      <c r="BT7" s="24">
        <v>73.8</v>
      </c>
      <c r="BU7" s="24">
        <v>75.89</v>
      </c>
      <c r="BV7" s="24">
        <v>63.06</v>
      </c>
      <c r="BW7" s="24">
        <v>62.5</v>
      </c>
      <c r="BX7" s="24">
        <v>60.59</v>
      </c>
      <c r="BY7" s="24">
        <v>60</v>
      </c>
      <c r="BZ7" s="24">
        <v>59.01</v>
      </c>
      <c r="CA7" s="24">
        <v>57.03</v>
      </c>
      <c r="CB7" s="24">
        <v>153.94</v>
      </c>
      <c r="CC7" s="24">
        <v>161.66999999999999</v>
      </c>
      <c r="CD7" s="24">
        <v>164.37</v>
      </c>
      <c r="CE7" s="24">
        <v>224.66</v>
      </c>
      <c r="CF7" s="24">
        <v>220.59</v>
      </c>
      <c r="CG7" s="24">
        <v>264.77</v>
      </c>
      <c r="CH7" s="24">
        <v>269.33</v>
      </c>
      <c r="CI7" s="24">
        <v>280.23</v>
      </c>
      <c r="CJ7" s="24">
        <v>282.70999999999998</v>
      </c>
      <c r="CK7" s="24">
        <v>291.82</v>
      </c>
      <c r="CL7" s="24">
        <v>294.83</v>
      </c>
      <c r="CM7" s="24" t="s">
        <v>102</v>
      </c>
      <c r="CN7" s="24" t="s">
        <v>102</v>
      </c>
      <c r="CO7" s="24" t="s">
        <v>102</v>
      </c>
      <c r="CP7" s="24" t="s">
        <v>102</v>
      </c>
      <c r="CQ7" s="24" t="s">
        <v>102</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v>5.04</v>
      </c>
      <c r="DJ7" s="24">
        <v>9.84</v>
      </c>
      <c r="DK7" s="24">
        <v>14.61</v>
      </c>
      <c r="DL7" s="24">
        <v>19.329999999999998</v>
      </c>
      <c r="DM7" s="24">
        <v>23.73</v>
      </c>
      <c r="DN7" s="24">
        <v>21.11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田代正人</cp:lastModifiedBy>
  <cp:lastPrinted>2024-01-25T04:59:48Z</cp:lastPrinted>
  <dcterms:created xsi:type="dcterms:W3CDTF">2023-12-12T01:07:29Z</dcterms:created>
  <dcterms:modified xsi:type="dcterms:W3CDTF">2024-01-25T23:18:38Z</dcterms:modified>
  <cp:category/>
</cp:coreProperties>
</file>