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file01\文書フォルダ\200ガス水道局\09企業\0907公共下水道\090701計画調査\01県調査\11経営比較分析表\R04経営比較分析表\"/>
    </mc:Choice>
  </mc:AlternateContent>
  <workbookProtection workbookAlgorithmName="SHA-512" workbookHashValue="cb0q9HSawXR5zpOuAZiOWVDXfGPKsGm/xzOyxMFdKtsY9h+51JI2Jxvvs/BzOFISifrkVQDxAQPL24VUwawoNw==" workbookSaltValue="51S5xO3kpNlW4fB9T7ouS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W8" i="4"/>
  <c r="P8" i="4"/>
  <c r="I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<sst xmlns="http://schemas.openxmlformats.org/spreadsheetml/2006/main" count="231" uniqueCount="117">
  <si>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</si>
  <si>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</si>
  <si>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</si>
  <si>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</si>
  <si>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</si>
  <si>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</si>
  <si>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</si>
  <si>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</si>
  <si>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</si>
  <si>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</si>
  <si>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</si>
  <si>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</si>
  <si>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</si>
  <si>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</si>
  <si>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</si>
  <si>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</si>
  <si>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</si>
  <si>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</si>
  <si>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</si>
  <si>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</si>
  <si>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</si>
  <si>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</si>
  <si>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</si>
  <si>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</si>
  <si>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</si>
  <si>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</si>
  <si>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</si>
  <si>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</si>
  <si>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</si>
  <si>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</si>
  <si>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</si>
  <si>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</si>
  <si>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</si>
  <si>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</si>
  <si>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</si>
  <si>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</si>
  <si>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</si>
  <si>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</si>
  <si>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</si>
  <si>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</si>
  <si>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</si>
  <si>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</si>
  <si>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</si>
  <si>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</si>
  <si>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</si>
  <si>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</si>
  <si>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</si>
  <si>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</si>
  <si>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</si>
  <si>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</si>
  <si>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</si>
  <si>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</si>
  <si>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</si>
  <si>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</si>
  <si>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</si>
  <si>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</si>
  <si>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</si>
  <si>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</si>
  <si>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</si>
  <si>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</si>
  <si>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</si>
  <si>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</si>
  <si>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</si>
  <si>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</si>
  <si>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</si>
  <si>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</si>
  <si>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</si>
  <si>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</si>
  <si>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</si>
  <si>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</si>
  <si>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</si>
  <si>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</si>
  <si>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</si>
  <si>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</si>
  <si>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</si>
  <si>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</si>
  <si>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</si>
  <si>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</si>
  <si>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</si>
  <si>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</si>
  <si>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</si>
  <si>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</si>
  <si>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</si>
  <si>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</si>
  <si>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</si>
  <si>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</si>
  <si>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</si>
  <si>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</si>
  <si>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</si>
  <si>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</si>
  <si>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</si>
  <si>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</si>
  <si>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</si>
  <si>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</si>
  <si>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</si>
  <si>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</si>
  <si>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糸魚川市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</si>
  <si>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</si>
  <si>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</si>
  <si>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</si>
  <si>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</si>
  <si>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</si>
  <si>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</si>
  <si>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</si>
  <si>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</si>
  <si>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</si>
  <si>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</si>
  <si>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</si>
  <si>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</si>
  <si>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</si>
  <si>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</si>
  <si>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</si>
  <si>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</si>
  <si>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</si>
  <si>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r>
      <rPr>
        <sz val="11"/>
        <rFont val="ＭＳ ゴシック"/>
        <family val="3"/>
        <charset val="128"/>
      </rPr>
      <t>①経常収支比率は、使用料等の経常的な収益で施設の維持管理費等の経常的な費用をどの程度賄えているかを表した指標です。一般会計からの繰入金収益があるため、100％以上となっています。
②累積欠損金比率は、使用料などの営業収益に対する累積欠損金の状況を表した指標です。累積欠損金はありません。
③流動比率は、短期的な債務に対する支払い能力を表した指標です。R04は現金預金が増えたため、比率は若干改善しました。</t>
    </r>
    <r>
      <rPr>
        <sz val="11"/>
        <color rgb="FFFF0000"/>
        <rFont val="ＭＳ ゴシック"/>
        <family val="3"/>
        <charset val="128"/>
      </rPr>
      <t xml:space="preserve">
</t>
    </r>
    <r>
      <rPr>
        <sz val="11"/>
        <rFont val="ＭＳ ゴシック"/>
        <family val="3"/>
        <charset val="128"/>
      </rPr>
      <t>④企業債残高対事業規模比率は、使用料収入に対する企業債残高の割合を表した指標です。R04は企業債残高に対する一般会計負担額が増えたため、比率は大きく改善しました。</t>
    </r>
    <r>
      <rPr>
        <sz val="11"/>
        <color rgb="FFFF0000"/>
        <rFont val="ＭＳ ゴシック"/>
        <family val="3"/>
        <charset val="128"/>
      </rPr>
      <t xml:space="preserve">
</t>
    </r>
    <r>
      <rPr>
        <sz val="11"/>
        <rFont val="ＭＳ ゴシック"/>
        <family val="3"/>
        <charset val="128"/>
      </rPr>
      <t>⑤経費回収率は、使用料で回収すべき費用をどの程度賄えているかを表した指標です。R04は動力費等の汚水処理費が増えたため、大きく悪化しました。</t>
    </r>
    <r>
      <rPr>
        <sz val="11"/>
        <color rgb="FFFF0000"/>
        <rFont val="ＭＳ ゴシック"/>
        <family val="3"/>
        <charset val="128"/>
      </rPr>
      <t xml:space="preserve">
</t>
    </r>
    <r>
      <rPr>
        <sz val="11"/>
        <rFont val="ＭＳ ゴシック"/>
        <family val="3"/>
        <charset val="128"/>
      </rPr>
      <t>⑥汚水処理原価は、有収水量１㎥当たりの汚水処理に要した費用を表した指標です。R04は有収水量が減り、動力費等の汚水処理費が増えたため、前年度より大幅に上がりました。</t>
    </r>
    <r>
      <rPr>
        <sz val="11"/>
        <color rgb="FFFF0000"/>
        <rFont val="ＭＳ ゴシック"/>
        <family val="3"/>
        <charset val="128"/>
      </rPr>
      <t xml:space="preserve">
</t>
    </r>
    <r>
      <rPr>
        <sz val="11"/>
        <rFont val="ＭＳ ゴシック"/>
        <family val="3"/>
        <charset val="128"/>
      </rPr>
      <t>⑦施設利用率は、１日の施設処理能力に対する処理量の割合を表した指標です。利用率は年々下がっています。</t>
    </r>
    <r>
      <rPr>
        <sz val="11"/>
        <color rgb="FFFF0000"/>
        <rFont val="ＭＳ ゴシック"/>
        <family val="3"/>
        <charset val="128"/>
      </rPr>
      <t xml:space="preserve">
</t>
    </r>
    <r>
      <rPr>
        <sz val="11"/>
        <rFont val="ＭＳ ゴシック"/>
        <family val="3"/>
        <charset val="128"/>
      </rPr>
      <t>⑧水洗化率は、処理区域の下水道接続人口の割合を表した指標です。類似団体平均より高い状況です。</t>
    </r>
    <r>
      <rPr>
        <sz val="11"/>
        <color rgb="FFFF0000"/>
        <rFont val="ＭＳ ゴシック"/>
        <family val="3"/>
        <charset val="128"/>
      </rPr>
      <t xml:space="preserve">
</t>
    </r>
    <rPh sb="131" eb="133">
      <t>ルイセキ</t>
    </rPh>
    <rPh sb="133" eb="135">
      <t>ケッソン</t>
    </rPh>
    <rPh sb="135" eb="136">
      <t>キン</t>
    </rPh>
    <rPh sb="179" eb="181">
      <t>ゲンキン</t>
    </rPh>
    <rPh sb="181" eb="183">
      <t>ヨキン</t>
    </rPh>
    <rPh sb="184" eb="185">
      <t>フ</t>
    </rPh>
    <rPh sb="190" eb="192">
      <t>ヒリツ</t>
    </rPh>
    <rPh sb="193" eb="195">
      <t>ジャッカン</t>
    </rPh>
    <rPh sb="195" eb="197">
      <t>カイゼン</t>
    </rPh>
    <rPh sb="204" eb="206">
      <t>キギョウ</t>
    </rPh>
    <rPh sb="206" eb="207">
      <t>サイ</t>
    </rPh>
    <rPh sb="207" eb="209">
      <t>ザンダカ</t>
    </rPh>
    <rPh sb="209" eb="210">
      <t>タイ</t>
    </rPh>
    <rPh sb="210" eb="212">
      <t>ジギョウ</t>
    </rPh>
    <rPh sb="212" eb="214">
      <t>キボ</t>
    </rPh>
    <rPh sb="214" eb="216">
      <t>ヒリツ</t>
    </rPh>
    <rPh sb="218" eb="221">
      <t>シヨウリョウ</t>
    </rPh>
    <rPh sb="221" eb="223">
      <t>シュウニュウ</t>
    </rPh>
    <rPh sb="224" eb="225">
      <t>タイ</t>
    </rPh>
    <rPh sb="227" eb="229">
      <t>キギョウ</t>
    </rPh>
    <rPh sb="229" eb="230">
      <t>サイ</t>
    </rPh>
    <rPh sb="230" eb="232">
      <t>ザンダカ</t>
    </rPh>
    <rPh sb="233" eb="235">
      <t>ワリアイ</t>
    </rPh>
    <rPh sb="236" eb="237">
      <t>アラワ</t>
    </rPh>
    <rPh sb="239" eb="241">
      <t>シヒョウ</t>
    </rPh>
    <rPh sb="265" eb="266">
      <t>フ</t>
    </rPh>
    <rPh sb="271" eb="273">
      <t>ヒリツ</t>
    </rPh>
    <rPh sb="274" eb="275">
      <t>オオ</t>
    </rPh>
    <rPh sb="277" eb="279">
      <t>カイゼン</t>
    </rPh>
    <rPh sb="286" eb="288">
      <t>ケイヒ</t>
    </rPh>
    <rPh sb="288" eb="290">
      <t>カイシュウ</t>
    </rPh>
    <rPh sb="290" eb="291">
      <t>リツ</t>
    </rPh>
    <rPh sb="293" eb="296">
      <t>シヨウリョウ</t>
    </rPh>
    <rPh sb="297" eb="299">
      <t>カイシュウ</t>
    </rPh>
    <rPh sb="302" eb="304">
      <t>ヒヨウ</t>
    </rPh>
    <rPh sb="307" eb="309">
      <t>テイド</t>
    </rPh>
    <rPh sb="309" eb="310">
      <t>マカナ</t>
    </rPh>
    <rPh sb="316" eb="317">
      <t>アラワ</t>
    </rPh>
    <rPh sb="319" eb="321">
      <t>シヒョウ</t>
    </rPh>
    <rPh sb="328" eb="330">
      <t>ドウリョク</t>
    </rPh>
    <rPh sb="330" eb="331">
      <t>ヒ</t>
    </rPh>
    <rPh sb="331" eb="332">
      <t>トウ</t>
    </rPh>
    <rPh sb="333" eb="335">
      <t>オスイ</t>
    </rPh>
    <rPh sb="335" eb="337">
      <t>ショリ</t>
    </rPh>
    <rPh sb="337" eb="338">
      <t>ヒ</t>
    </rPh>
    <rPh sb="339" eb="340">
      <t>フ</t>
    </rPh>
    <rPh sb="345" eb="346">
      <t>オオ</t>
    </rPh>
    <rPh sb="348" eb="350">
      <t>アッカ</t>
    </rPh>
    <rPh sb="357" eb="359">
      <t>オスイ</t>
    </rPh>
    <rPh sb="359" eb="361">
      <t>ショリ</t>
    </rPh>
    <rPh sb="361" eb="363">
      <t>ゲンカ</t>
    </rPh>
    <rPh sb="386" eb="387">
      <t>アラワ</t>
    </rPh>
    <rPh sb="389" eb="391">
      <t>シヒョウ</t>
    </rPh>
    <rPh sb="406" eb="408">
      <t>ドウリョク</t>
    </rPh>
    <rPh sb="408" eb="409">
      <t>ヒ</t>
    </rPh>
    <rPh sb="409" eb="410">
      <t>トウ</t>
    </rPh>
    <rPh sb="423" eb="426">
      <t>ゼンネンド</t>
    </rPh>
    <rPh sb="428" eb="430">
      <t>オオハバ</t>
    </rPh>
    <rPh sb="440" eb="442">
      <t>シセツ</t>
    </rPh>
    <rPh sb="442" eb="444">
      <t>リヨウ</t>
    </rPh>
    <rPh sb="444" eb="445">
      <t>リツ</t>
    </rPh>
    <rPh sb="448" eb="449">
      <t>ニチ</t>
    </rPh>
    <rPh sb="450" eb="452">
      <t>シセツ</t>
    </rPh>
    <rPh sb="452" eb="454">
      <t>ショリ</t>
    </rPh>
    <rPh sb="454" eb="456">
      <t>ノウリョク</t>
    </rPh>
    <rPh sb="457" eb="458">
      <t>タイ</t>
    </rPh>
    <rPh sb="460" eb="462">
      <t>ショリ</t>
    </rPh>
    <rPh sb="462" eb="463">
      <t>リョウ</t>
    </rPh>
    <rPh sb="464" eb="466">
      <t>ワリアイ</t>
    </rPh>
    <rPh sb="467" eb="468">
      <t>アラワ</t>
    </rPh>
    <rPh sb="470" eb="472">
      <t>シヒョウ</t>
    </rPh>
    <rPh sb="475" eb="478">
      <t>リヨウリツ</t>
    </rPh>
    <rPh sb="479" eb="481">
      <t>ネンネン</t>
    </rPh>
    <rPh sb="481" eb="482">
      <t>サ</t>
    </rPh>
    <rPh sb="521" eb="523">
      <t>ルイジ</t>
    </rPh>
    <rPh sb="523" eb="525">
      <t>ダンタイ</t>
    </rPh>
    <rPh sb="525" eb="527">
      <t>ヘイキン</t>
    </rPh>
    <rPh sb="529" eb="530">
      <t>タカ</t>
    </rPh>
    <rPh sb="531" eb="533">
      <t>ジョウキョウ</t>
    </rPh>
    <phoneticPr fontId="4"/>
  </si>
  <si>
    <t>①有形固定資産減価償却率は、償却対象資産の減価償却がどの程度進んでいるかを表した指標です。比率は年々上がっていますが、類似団体平均より低い状況です。
②管渠老朽化比率は、法定耐用年数を超えた管渠延長の割合を表した指標です。市振地区が平成６年度から、親不知地区が平成16年度から供用開始のため、50年を超えた管渠はありません。
③管渠改善率は、更新した管渠延長の割合を表した指標です。R04も管渠の更新はありません。</t>
    <rPh sb="76" eb="78">
      <t>カンキョ</t>
    </rPh>
    <rPh sb="78" eb="81">
      <t>ロウキュウカ</t>
    </rPh>
    <rPh sb="81" eb="83">
      <t>ヒリツ</t>
    </rPh>
    <rPh sb="85" eb="86">
      <t>ホウ</t>
    </rPh>
    <rPh sb="86" eb="87">
      <t>サダ</t>
    </rPh>
    <rPh sb="87" eb="89">
      <t>タイヨウ</t>
    </rPh>
    <rPh sb="89" eb="91">
      <t>ネンスウ</t>
    </rPh>
    <rPh sb="92" eb="93">
      <t>コ</t>
    </rPh>
    <rPh sb="95" eb="97">
      <t>カンキョ</t>
    </rPh>
    <rPh sb="97" eb="99">
      <t>エンチョウ</t>
    </rPh>
    <rPh sb="100" eb="102">
      <t>ワリアイ</t>
    </rPh>
    <rPh sb="103" eb="104">
      <t>アラワ</t>
    </rPh>
    <rPh sb="106" eb="108">
      <t>シヒョウ</t>
    </rPh>
    <rPh sb="111" eb="113">
      <t>イチブリ</t>
    </rPh>
    <rPh sb="113" eb="115">
      <t>チク</t>
    </rPh>
    <rPh sb="116" eb="118">
      <t>ヘイセイ</t>
    </rPh>
    <rPh sb="119" eb="121">
      <t>ネンド</t>
    </rPh>
    <rPh sb="124" eb="127">
      <t>オヤシラズ</t>
    </rPh>
    <rPh sb="127" eb="129">
      <t>チク</t>
    </rPh>
    <rPh sb="130" eb="132">
      <t>ヘイセイ</t>
    </rPh>
    <rPh sb="134" eb="136">
      <t>ネンド</t>
    </rPh>
    <rPh sb="138" eb="140">
      <t>キョウヨウ</t>
    </rPh>
    <rPh sb="140" eb="142">
      <t>カイシ</t>
    </rPh>
    <rPh sb="148" eb="149">
      <t>ネン</t>
    </rPh>
    <rPh sb="150" eb="151">
      <t>コ</t>
    </rPh>
    <rPh sb="153" eb="155">
      <t>カンキョ</t>
    </rPh>
    <rPh sb="164" eb="166">
      <t>カンキョ</t>
    </rPh>
    <rPh sb="166" eb="168">
      <t>カイゼン</t>
    </rPh>
    <rPh sb="168" eb="169">
      <t>リツ</t>
    </rPh>
    <rPh sb="171" eb="173">
      <t>コウシン</t>
    </rPh>
    <rPh sb="175" eb="177">
      <t>カンキョ</t>
    </rPh>
    <rPh sb="177" eb="179">
      <t>エンチョウ</t>
    </rPh>
    <rPh sb="180" eb="182">
      <t>ワリアイ</t>
    </rPh>
    <rPh sb="183" eb="184">
      <t>アラワ</t>
    </rPh>
    <rPh sb="186" eb="188">
      <t>シヒョウ</t>
    </rPh>
    <phoneticPr fontId="4"/>
  </si>
  <si>
    <t>　平成30年度から法適用事業（公営企業会計）に移行しました。
　平成29年度から令和３年度までの５年間、使用料を段階的に改定し、一般会計からの繰入金を減らしてきました。令和４年度は、新型コロナウイルス感染症に伴う地域経済の状況を踏まえ使用料の改定を見送ったため、使用料が減収となり、減収分を繰入金で補填しました。
　繰入金を削減するため、令和５年度から令和９年度までの５年間、使用料を段階的に改定します。
　費用面では、物価高、労務単価の上昇等により維持管理費が増加傾向にあるため、令和６年度に経営戦略を改定し、老朽化施設の投資費用の平準化や官民連携による経費縮減等、さらなる経営改善に取り組みます。</t>
    <rPh sb="1" eb="3">
      <t>ヘイセイ</t>
    </rPh>
    <rPh sb="32" eb="34">
      <t>ヘイセイ</t>
    </rPh>
    <rPh sb="36" eb="38">
      <t>ネンド</t>
    </rPh>
    <rPh sb="40" eb="42">
      <t>レイワ</t>
    </rPh>
    <rPh sb="43" eb="45">
      <t>ネンド</t>
    </rPh>
    <rPh sb="49" eb="51">
      <t>ネンカン</t>
    </rPh>
    <rPh sb="52" eb="55">
      <t>シヨウリョウ</t>
    </rPh>
    <rPh sb="56" eb="59">
      <t>ダンカイテキ</t>
    </rPh>
    <rPh sb="60" eb="62">
      <t>カイテイ</t>
    </rPh>
    <rPh sb="64" eb="66">
      <t>イッパン</t>
    </rPh>
    <rPh sb="66" eb="68">
      <t>カイケイ</t>
    </rPh>
    <rPh sb="71" eb="73">
      <t>クリイレ</t>
    </rPh>
    <rPh sb="73" eb="74">
      <t>キン</t>
    </rPh>
    <rPh sb="75" eb="76">
      <t>ヘ</t>
    </rPh>
    <rPh sb="84" eb="86">
      <t>レイワ</t>
    </rPh>
    <rPh sb="87" eb="89">
      <t>ネンド</t>
    </rPh>
    <rPh sb="104" eb="105">
      <t>トモナ</t>
    </rPh>
    <rPh sb="117" eb="120">
      <t>シヨウリョウ</t>
    </rPh>
    <rPh sb="121" eb="123">
      <t>カイテイ</t>
    </rPh>
    <rPh sb="124" eb="126">
      <t>ミオク</t>
    </rPh>
    <rPh sb="131" eb="134">
      <t>シヨウリョウ</t>
    </rPh>
    <rPh sb="135" eb="137">
      <t>ゲンシュウ</t>
    </rPh>
    <rPh sb="141" eb="144">
      <t>ゲンシュウブン</t>
    </rPh>
    <rPh sb="145" eb="147">
      <t>クリイレ</t>
    </rPh>
    <rPh sb="147" eb="148">
      <t>キン</t>
    </rPh>
    <rPh sb="149" eb="151">
      <t>ホテン</t>
    </rPh>
    <rPh sb="158" eb="160">
      <t>クリイレ</t>
    </rPh>
    <rPh sb="160" eb="161">
      <t>キン</t>
    </rPh>
    <rPh sb="162" eb="164">
      <t>サクゲン</t>
    </rPh>
    <rPh sb="169" eb="171">
      <t>レイワ</t>
    </rPh>
    <rPh sb="172" eb="174">
      <t>ネンド</t>
    </rPh>
    <rPh sb="176" eb="178">
      <t>レイワ</t>
    </rPh>
    <rPh sb="179" eb="181">
      <t>ネンド</t>
    </rPh>
    <rPh sb="185" eb="187">
      <t>ネンカン</t>
    </rPh>
    <rPh sb="188" eb="191">
      <t>シヨウリョウ</t>
    </rPh>
    <rPh sb="192" eb="195">
      <t>ダンカイテキ</t>
    </rPh>
    <rPh sb="196" eb="198">
      <t>カイテイ</t>
    </rPh>
    <rPh sb="204" eb="207">
      <t>ヒヨウメン</t>
    </rPh>
    <rPh sb="210" eb="213">
      <t>ブッカダカ</t>
    </rPh>
    <rPh sb="214" eb="216">
      <t>ロウム</t>
    </rPh>
    <rPh sb="216" eb="218">
      <t>タンカ</t>
    </rPh>
    <rPh sb="219" eb="221">
      <t>ジョウショウ</t>
    </rPh>
    <rPh sb="221" eb="222">
      <t>トウ</t>
    </rPh>
    <rPh sb="225" eb="227">
      <t>イジ</t>
    </rPh>
    <rPh sb="227" eb="229">
      <t>カンリ</t>
    </rPh>
    <rPh sb="231" eb="233">
      <t>ゾウカ</t>
    </rPh>
    <rPh sb="233" eb="235">
      <t>ケイコウ</t>
    </rPh>
    <rPh sb="241" eb="243">
      <t>レイワ</t>
    </rPh>
    <rPh sb="244" eb="246">
      <t>ネンド</t>
    </rPh>
    <rPh sb="247" eb="249">
      <t>ケイエイ</t>
    </rPh>
    <rPh sb="249" eb="251">
      <t>センリャク</t>
    </rPh>
    <rPh sb="252" eb="254">
      <t>カイテイ</t>
    </rPh>
    <rPh sb="259" eb="261">
      <t>シセツ</t>
    </rPh>
    <rPh sb="262" eb="264">
      <t>トウシ</t>
    </rPh>
    <rPh sb="264" eb="266">
      <t>ヒヨウ</t>
    </rPh>
    <rPh sb="267" eb="270">
      <t>ヘイジュンカ</t>
    </rPh>
    <rPh sb="271" eb="273">
      <t>カンミン</t>
    </rPh>
    <rPh sb="273" eb="275">
      <t>レンケイ</t>
    </rPh>
    <rPh sb="278" eb="280">
      <t>ケイヒ</t>
    </rPh>
    <rPh sb="280" eb="282">
      <t>シュクゲン</t>
    </rPh>
    <rPh sb="282" eb="283">
      <t>トウ</t>
    </rPh>
    <rPh sb="288" eb="290">
      <t>ケイエイ</t>
    </rPh>
    <rPh sb="290" eb="292">
      <t>カイゼン</t>
    </rPh>
    <rPh sb="293" eb="294">
      <t>ト</t>
    </rPh>
    <rPh sb="295" eb="296">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</si>
</sst>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16" fillId="0" borderId="6" xfId="0" applyFont="1" applyFill="1" applyBorder="1" applyAlignment="1" applyProtection="1">
      <alignment horizontal="left" vertical="top" wrapText="1"/>
      <protection locked="0"/>
    </xf>
    <xf numFmtId="0" fontId="16" fillId="0" borderId="0" xfId="0" applyFont="1" applyFill="1" applyBorder="1" applyAlignment="1" applyProtection="1">
      <alignment horizontal="left" vertical="top" wrapText="1"/>
      <protection locked="0"/>
    </xf>
    <xf numFmtId="0" fontId="16" fillId="0" borderId="7" xfId="0" applyFont="1" applyFill="1" applyBorder="1" applyAlignment="1" applyProtection="1">
      <alignment horizontal="left" vertical="top" wrapText="1"/>
      <protection locked="0"/>
    </xf>
    <xf numFmtId="0" fontId="16" fillId="0" borderId="8" xfId="0" applyFont="1" applyFill="1" applyBorder="1" applyAlignment="1" applyProtection="1">
      <alignment horizontal="left" vertical="top" wrapText="1"/>
      <protection locked="0"/>
    </xf>
    <xf numFmtId="0" fontId="16" fillId="0" borderId="1" xfId="0" applyFont="1" applyFill="1" applyBorder="1" applyAlignment="1" applyProtection="1">
      <alignment horizontal="left" vertical="top" wrapText="1"/>
      <protection locked="0"/>
    </xf>
    <xf numFmtId="0" fontId="16" fillId="0" borderId="9" xfId="0" applyFont="1" applyFill="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1B3-4A93-8E93-D99335E0283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1.6</c:v>
                </c:pt>
                <c:pt idx="3">
                  <c:v>0.01</c:v>
                </c:pt>
                <c:pt idx="4">
                  <c:v>0.01</c:v>
                </c:pt>
              </c:numCache>
            </c:numRef>
          </c:val>
          <c:smooth val="0"/>
          <c:extLst>
            <c:ext xmlns:c16="http://schemas.microsoft.com/office/drawing/2014/chart" uri="{C3380CC4-5D6E-409C-BE32-E72D297353CC}">
              <c16:uniqueId val="{00000001-B1B3-4A93-8E93-D99335E0283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16.690000000000001</c:v>
                </c:pt>
                <c:pt idx="1">
                  <c:v>16.37</c:v>
                </c:pt>
                <c:pt idx="2">
                  <c:v>15.72</c:v>
                </c:pt>
                <c:pt idx="3">
                  <c:v>15.07</c:v>
                </c:pt>
                <c:pt idx="4">
                  <c:v>14.74</c:v>
                </c:pt>
              </c:numCache>
            </c:numRef>
          </c:val>
          <c:extLst>
            <c:ext xmlns:c16="http://schemas.microsoft.com/office/drawing/2014/chart" uri="{C3380CC4-5D6E-409C-BE32-E72D297353CC}">
              <c16:uniqueId val="{00000000-972E-413A-9BD8-1A8696BF351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32.229999999999997</c:v>
                </c:pt>
                <c:pt idx="1">
                  <c:v>32.479999999999997</c:v>
                </c:pt>
                <c:pt idx="2">
                  <c:v>30.19</c:v>
                </c:pt>
                <c:pt idx="3">
                  <c:v>28.77</c:v>
                </c:pt>
                <c:pt idx="4">
                  <c:v>26.22</c:v>
                </c:pt>
              </c:numCache>
            </c:numRef>
          </c:val>
          <c:smooth val="0"/>
          <c:extLst>
            <c:ext xmlns:c16="http://schemas.microsoft.com/office/drawing/2014/chart" uri="{C3380CC4-5D6E-409C-BE32-E72D297353CC}">
              <c16:uniqueId val="{00000001-972E-413A-9BD8-1A8696BF351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90.17</c:v>
                </c:pt>
                <c:pt idx="1">
                  <c:v>90.66</c:v>
                </c:pt>
                <c:pt idx="2">
                  <c:v>91.92</c:v>
                </c:pt>
                <c:pt idx="3">
                  <c:v>91.94</c:v>
                </c:pt>
                <c:pt idx="4">
                  <c:v>92.83</c:v>
                </c:pt>
              </c:numCache>
            </c:numRef>
          </c:val>
          <c:extLst>
            <c:ext xmlns:c16="http://schemas.microsoft.com/office/drawing/2014/chart" uri="{C3380CC4-5D6E-409C-BE32-E72D297353CC}">
              <c16:uniqueId val="{00000000-1CD7-48D6-B227-25DBF12FE3E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80.8</c:v>
                </c:pt>
                <c:pt idx="1">
                  <c:v>79.2</c:v>
                </c:pt>
                <c:pt idx="2">
                  <c:v>79.09</c:v>
                </c:pt>
                <c:pt idx="3">
                  <c:v>78.900000000000006</c:v>
                </c:pt>
                <c:pt idx="4">
                  <c:v>78.03</c:v>
                </c:pt>
              </c:numCache>
            </c:numRef>
          </c:val>
          <c:smooth val="0"/>
          <c:extLst>
            <c:ext xmlns:c16="http://schemas.microsoft.com/office/drawing/2014/chart" uri="{C3380CC4-5D6E-409C-BE32-E72D297353CC}">
              <c16:uniqueId val="{00000001-1CD7-48D6-B227-25DBF12FE3E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100.28</c:v>
                </c:pt>
                <c:pt idx="1">
                  <c:v>100</c:v>
                </c:pt>
                <c:pt idx="2">
                  <c:v>100.35</c:v>
                </c:pt>
                <c:pt idx="3">
                  <c:v>100.58</c:v>
                </c:pt>
                <c:pt idx="4">
                  <c:v>101.14</c:v>
                </c:pt>
              </c:numCache>
            </c:numRef>
          </c:val>
          <c:extLst>
            <c:ext xmlns:c16="http://schemas.microsoft.com/office/drawing/2014/chart" uri="{C3380CC4-5D6E-409C-BE32-E72D297353CC}">
              <c16:uniqueId val="{00000000-E74E-47FF-9280-B85FA534B41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101.36</c:v>
                </c:pt>
                <c:pt idx="1">
                  <c:v>99.33</c:v>
                </c:pt>
                <c:pt idx="2">
                  <c:v>101.18</c:v>
                </c:pt>
                <c:pt idx="3">
                  <c:v>99.89</c:v>
                </c:pt>
                <c:pt idx="4">
                  <c:v>104.12</c:v>
                </c:pt>
              </c:numCache>
            </c:numRef>
          </c:val>
          <c:smooth val="0"/>
          <c:extLst>
            <c:ext xmlns:c16="http://schemas.microsoft.com/office/drawing/2014/chart" uri="{C3380CC4-5D6E-409C-BE32-E72D297353CC}">
              <c16:uniqueId val="{00000001-E74E-47FF-9280-B85FA534B41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5.07</c:v>
                </c:pt>
                <c:pt idx="1">
                  <c:v>10.119999999999999</c:v>
                </c:pt>
                <c:pt idx="2">
                  <c:v>15.1</c:v>
                </c:pt>
                <c:pt idx="3">
                  <c:v>18.72</c:v>
                </c:pt>
                <c:pt idx="4">
                  <c:v>21.95</c:v>
                </c:pt>
              </c:numCache>
            </c:numRef>
          </c:val>
          <c:extLst>
            <c:ext xmlns:c16="http://schemas.microsoft.com/office/drawing/2014/chart" uri="{C3380CC4-5D6E-409C-BE32-E72D297353CC}">
              <c16:uniqueId val="{00000000-B8BE-4A1A-B435-FD00005D8F9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30.26</c:v>
                </c:pt>
                <c:pt idx="1">
                  <c:v>28.97</c:v>
                </c:pt>
                <c:pt idx="2">
                  <c:v>20.14</c:v>
                </c:pt>
                <c:pt idx="3">
                  <c:v>23.17</c:v>
                </c:pt>
                <c:pt idx="4">
                  <c:v>25.29</c:v>
                </c:pt>
              </c:numCache>
            </c:numRef>
          </c:val>
          <c:smooth val="0"/>
          <c:extLst>
            <c:ext xmlns:c16="http://schemas.microsoft.com/office/drawing/2014/chart" uri="{C3380CC4-5D6E-409C-BE32-E72D297353CC}">
              <c16:uniqueId val="{00000001-B8BE-4A1A-B435-FD00005D8F9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856-47D0-A512-878D9DF3F8F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856-47D0-A512-878D9DF3F8F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B3C-48F1-A6D9-4A8AD4B4610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221.05</c:v>
                </c:pt>
                <c:pt idx="1">
                  <c:v>210</c:v>
                </c:pt>
                <c:pt idx="2">
                  <c:v>140.63</c:v>
                </c:pt>
                <c:pt idx="3">
                  <c:v>163.84</c:v>
                </c:pt>
                <c:pt idx="4">
                  <c:v>176.46</c:v>
                </c:pt>
              </c:numCache>
            </c:numRef>
          </c:val>
          <c:smooth val="0"/>
          <c:extLst>
            <c:ext xmlns:c16="http://schemas.microsoft.com/office/drawing/2014/chart" uri="{C3380CC4-5D6E-409C-BE32-E72D297353CC}">
              <c16:uniqueId val="{00000001-DB3C-48F1-A6D9-4A8AD4B4610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3.8</c:v>
                </c:pt>
                <c:pt idx="1">
                  <c:v>4.75</c:v>
                </c:pt>
                <c:pt idx="2">
                  <c:v>6.74</c:v>
                </c:pt>
                <c:pt idx="3">
                  <c:v>8.67</c:v>
                </c:pt>
                <c:pt idx="4">
                  <c:v>11.8</c:v>
                </c:pt>
              </c:numCache>
            </c:numRef>
          </c:val>
          <c:extLst>
            <c:ext xmlns:c16="http://schemas.microsoft.com/office/drawing/2014/chart" uri="{C3380CC4-5D6E-409C-BE32-E72D297353CC}">
              <c16:uniqueId val="{00000000-F51E-43C8-907B-A404CEBC768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80.95</c:v>
                </c:pt>
                <c:pt idx="1">
                  <c:v>62.55</c:v>
                </c:pt>
                <c:pt idx="2">
                  <c:v>56.53</c:v>
                </c:pt>
                <c:pt idx="3">
                  <c:v>59.66</c:v>
                </c:pt>
                <c:pt idx="4">
                  <c:v>61.64</c:v>
                </c:pt>
              </c:numCache>
            </c:numRef>
          </c:val>
          <c:smooth val="0"/>
          <c:extLst>
            <c:ext xmlns:c16="http://schemas.microsoft.com/office/drawing/2014/chart" uri="{C3380CC4-5D6E-409C-BE32-E72D297353CC}">
              <c16:uniqueId val="{00000001-F51E-43C8-907B-A404CEBC768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formatCode="#,##0.00;&quot;△&quot;#,##0.00;&quot;-&quot;">
                  <c:v>497.61</c:v>
                </c:pt>
                <c:pt idx="4" formatCode="#,##0.00;&quot;△&quot;#,##0.00;&quot;-&quot;">
                  <c:v>42.43</c:v>
                </c:pt>
              </c:numCache>
            </c:numRef>
          </c:val>
          <c:extLst>
            <c:ext xmlns:c16="http://schemas.microsoft.com/office/drawing/2014/chart" uri="{C3380CC4-5D6E-409C-BE32-E72D297353CC}">
              <c16:uniqueId val="{00000000-106F-407D-B8D0-9F6745522FF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1006.65</c:v>
                </c:pt>
                <c:pt idx="1">
                  <c:v>998.42</c:v>
                </c:pt>
                <c:pt idx="2">
                  <c:v>1095.52</c:v>
                </c:pt>
                <c:pt idx="3">
                  <c:v>1056.55</c:v>
                </c:pt>
                <c:pt idx="4">
                  <c:v>1278.54</c:v>
                </c:pt>
              </c:numCache>
            </c:numRef>
          </c:val>
          <c:smooth val="0"/>
          <c:extLst>
            <c:ext xmlns:c16="http://schemas.microsoft.com/office/drawing/2014/chart" uri="{C3380CC4-5D6E-409C-BE32-E72D297353CC}">
              <c16:uniqueId val="{00000001-106F-407D-B8D0-9F6745522FF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101.86</c:v>
                </c:pt>
                <c:pt idx="1">
                  <c:v>96.31</c:v>
                </c:pt>
                <c:pt idx="2">
                  <c:v>95.69</c:v>
                </c:pt>
                <c:pt idx="3">
                  <c:v>97.78</c:v>
                </c:pt>
                <c:pt idx="4">
                  <c:v>71.78</c:v>
                </c:pt>
              </c:numCache>
            </c:numRef>
          </c:val>
          <c:extLst>
            <c:ext xmlns:c16="http://schemas.microsoft.com/office/drawing/2014/chart" uri="{C3380CC4-5D6E-409C-BE32-E72D297353CC}">
              <c16:uniqueId val="{00000000-DE68-4650-BE0D-02F6ACA5E1E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43.43</c:v>
                </c:pt>
                <c:pt idx="1">
                  <c:v>41.41</c:v>
                </c:pt>
                <c:pt idx="2">
                  <c:v>39.64</c:v>
                </c:pt>
                <c:pt idx="3">
                  <c:v>40</c:v>
                </c:pt>
                <c:pt idx="4">
                  <c:v>38.74</c:v>
                </c:pt>
              </c:numCache>
            </c:numRef>
          </c:val>
          <c:smooth val="0"/>
          <c:extLst>
            <c:ext xmlns:c16="http://schemas.microsoft.com/office/drawing/2014/chart" uri="{C3380CC4-5D6E-409C-BE32-E72D297353CC}">
              <c16:uniqueId val="{00000001-DE68-4650-BE0D-02F6ACA5E1E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173.52</c:v>
                </c:pt>
                <c:pt idx="1">
                  <c:v>186.68</c:v>
                </c:pt>
                <c:pt idx="2">
                  <c:v>190.44</c:v>
                </c:pt>
                <c:pt idx="3">
                  <c:v>193.03</c:v>
                </c:pt>
                <c:pt idx="4">
                  <c:v>263.99</c:v>
                </c:pt>
              </c:numCache>
            </c:numRef>
          </c:val>
          <c:extLst>
            <c:ext xmlns:c16="http://schemas.microsoft.com/office/drawing/2014/chart" uri="{C3380CC4-5D6E-409C-BE32-E72D297353CC}">
              <c16:uniqueId val="{00000000-1672-4629-BD6D-3B1C8D0D24C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400.44</c:v>
                </c:pt>
                <c:pt idx="1">
                  <c:v>417.56</c:v>
                </c:pt>
                <c:pt idx="2">
                  <c:v>449.72</c:v>
                </c:pt>
                <c:pt idx="3">
                  <c:v>437.27</c:v>
                </c:pt>
                <c:pt idx="4">
                  <c:v>456.72</c:v>
                </c:pt>
              </c:numCache>
            </c:numRef>
          </c:val>
          <c:smooth val="0"/>
          <c:extLst>
            <c:ext xmlns:c16="http://schemas.microsoft.com/office/drawing/2014/chart" uri="{C3380CC4-5D6E-409C-BE32-E72D297353CC}">
              <c16:uniqueId val="{00000001-1672-4629-BD6D-3B1C8D0D24C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【1,078.44】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【29.81】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L1" sqref="BL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新潟県　糸魚川市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漁業集落排水</v>
      </c>
      <c r="Q8" s="40"/>
      <c r="R8" s="40"/>
      <c r="S8" s="40"/>
      <c r="T8" s="40"/>
      <c r="U8" s="40"/>
      <c r="V8" s="40"/>
      <c r="W8" s="40" t="str">
        <f>データ!L6</f>
        <v>H2</v>
      </c>
      <c r="X8" s="40"/>
      <c r="Y8" s="40"/>
      <c r="Z8" s="40"/>
      <c r="AA8" s="40"/>
      <c r="AB8" s="40"/>
      <c r="AC8" s="40"/>
      <c r="AD8" s="41" t="str">
        <f>データ!$M$6</f>
        <v>非設置</v>
      </c>
      <c r="AE8" s="41"/>
      <c r="AF8" s="41"/>
      <c r="AG8" s="41"/>
      <c r="AH8" s="41"/>
      <c r="AI8" s="41"/>
      <c r="AJ8" s="41"/>
      <c r="AK8" s="3"/>
      <c r="AL8" s="42">
        <f>データ!S6</f>
        <v>39772</v>
      </c>
      <c r="AM8" s="42"/>
      <c r="AN8" s="42"/>
      <c r="AO8" s="42"/>
      <c r="AP8" s="42"/>
      <c r="AQ8" s="42"/>
      <c r="AR8" s="42"/>
      <c r="AS8" s="42"/>
      <c r="AT8" s="35">
        <f>データ!T6</f>
        <v>746.24</v>
      </c>
      <c r="AU8" s="35"/>
      <c r="AV8" s="35"/>
      <c r="AW8" s="35"/>
      <c r="AX8" s="35"/>
      <c r="AY8" s="35"/>
      <c r="AZ8" s="35"/>
      <c r="BA8" s="35"/>
      <c r="BB8" s="35">
        <f>データ!U6</f>
        <v>53.3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77.61</v>
      </c>
      <c r="J10" s="35"/>
      <c r="K10" s="35"/>
      <c r="L10" s="35"/>
      <c r="M10" s="35"/>
      <c r="N10" s="35"/>
      <c r="O10" s="35"/>
      <c r="P10" s="35">
        <f>データ!P6</f>
        <v>1.35</v>
      </c>
      <c r="Q10" s="35"/>
      <c r="R10" s="35"/>
      <c r="S10" s="35"/>
      <c r="T10" s="35"/>
      <c r="U10" s="35"/>
      <c r="V10" s="35"/>
      <c r="W10" s="35">
        <f>データ!Q6</f>
        <v>90.04</v>
      </c>
      <c r="X10" s="35"/>
      <c r="Y10" s="35"/>
      <c r="Z10" s="35"/>
      <c r="AA10" s="35"/>
      <c r="AB10" s="35"/>
      <c r="AC10" s="35"/>
      <c r="AD10" s="42">
        <f>データ!R6</f>
        <v>3528</v>
      </c>
      <c r="AE10" s="42"/>
      <c r="AF10" s="42"/>
      <c r="AG10" s="42"/>
      <c r="AH10" s="42"/>
      <c r="AI10" s="42"/>
      <c r="AJ10" s="42"/>
      <c r="AK10" s="2"/>
      <c r="AL10" s="42">
        <f>データ!V6</f>
        <v>530</v>
      </c>
      <c r="AM10" s="42"/>
      <c r="AN10" s="42"/>
      <c r="AO10" s="42"/>
      <c r="AP10" s="42"/>
      <c r="AQ10" s="42"/>
      <c r="AR10" s="42"/>
      <c r="AS10" s="42"/>
      <c r="AT10" s="35">
        <f>データ!W6</f>
        <v>0.46</v>
      </c>
      <c r="AU10" s="35"/>
      <c r="AV10" s="35"/>
      <c r="AW10" s="35"/>
      <c r="AX10" s="35"/>
      <c r="AY10" s="35"/>
      <c r="AZ10" s="35"/>
      <c r="BA10" s="35"/>
      <c r="BB10" s="35">
        <f>データ!X6</f>
        <v>1152.17</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115</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116</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【101.46】</v>
      </c>
      <c r="F85" s="12" t="str">
        <f>データ!AT6</f>
        <v>【104.91】</v>
      </c>
      <c r="G85" s="12" t="str">
        <f>データ!BE6</f>
        <v>【61.34】</v>
      </c>
      <c r="H85" s="12" t="str">
        <f>データ!BP6</f>
        <v>【1,078.44】</v>
      </c>
      <c r="I85" s="12" t="str">
        <f>データ!CA6</f>
        <v>【41.91】</v>
      </c>
      <c r="J85" s="12" t="str">
        <f>データ!CL6</f>
        <v>【420.17】</v>
      </c>
      <c r="K85" s="12" t="str">
        <f>データ!CW6</f>
        <v>【29.92】</v>
      </c>
      <c r="L85" s="12" t="str">
        <f>データ!DH6</f>
        <v>【80.39】</v>
      </c>
      <c r="M85" s="12" t="str">
        <f>データ!DS6</f>
        <v>【29.81】</v>
      </c>
      <c r="N85" s="12" t="str">
        <f>データ!ED6</f>
        <v>【0.00】</v>
      </c>
      <c r="O85" s="12" t="str">
        <f>データ!EO6</f>
        <v>【0.01】</v>
      </c>
    </row>
  </sheetData>
  <sheetProtection algorithmName="SHA-512" hashValue="rkE6pVVlR3q5C6DjX523RelypnlgvIAQdfZtjQ2oR/xN0wrgIY9+c5HDsyZTRQIG9X+WyIkI5w2V9xlfVZUEwA==" saltValue="rc2oFVC6yG2lY3Ws+GnBn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152161</v>
      </c>
      <c r="D6" s="19">
        <f t="shared" si="3"/>
        <v>46</v>
      </c>
      <c r="E6" s="19">
        <f t="shared" si="3"/>
        <v>17</v>
      </c>
      <c r="F6" s="19">
        <f t="shared" si="3"/>
        <v>6</v>
      </c>
      <c r="G6" s="19">
        <f t="shared" si="3"/>
        <v>0</v>
      </c>
      <c r="H6" s="19" t="str">
        <f t="shared" si="3"/>
        <v>新潟県　糸魚川市</v>
      </c>
      <c r="I6" s="19" t="str">
        <f t="shared" si="3"/>
        <v>法適用</v>
      </c>
      <c r="J6" s="19" t="str">
        <f t="shared" si="3"/>
        <v>下水道事業</v>
      </c>
      <c r="K6" s="19" t="str">
        <f t="shared" si="3"/>
        <v>漁業集落排水</v>
      </c>
      <c r="L6" s="19" t="str">
        <f t="shared" si="3"/>
        <v>H2</v>
      </c>
      <c r="M6" s="19" t="str">
        <f t="shared" si="3"/>
        <v>非設置</v>
      </c>
      <c r="N6" s="20" t="str">
        <f t="shared" si="3"/>
        <v>-</v>
      </c>
      <c r="O6" s="20">
        <f t="shared" si="3"/>
        <v>77.61</v>
      </c>
      <c r="P6" s="20">
        <f t="shared" si="3"/>
        <v>1.35</v>
      </c>
      <c r="Q6" s="20">
        <f t="shared" si="3"/>
        <v>90.04</v>
      </c>
      <c r="R6" s="20">
        <f t="shared" si="3"/>
        <v>3528</v>
      </c>
      <c r="S6" s="20">
        <f t="shared" si="3"/>
        <v>39772</v>
      </c>
      <c r="T6" s="20">
        <f t="shared" si="3"/>
        <v>746.24</v>
      </c>
      <c r="U6" s="20">
        <f t="shared" si="3"/>
        <v>53.3</v>
      </c>
      <c r="V6" s="20">
        <f t="shared" si="3"/>
        <v>530</v>
      </c>
      <c r="W6" s="20">
        <f t="shared" si="3"/>
        <v>0.46</v>
      </c>
      <c r="X6" s="20">
        <f t="shared" si="3"/>
        <v>1152.17</v>
      </c>
      <c r="Y6" s="21">
        <f>IF(Y7="",NA(),Y7)</f>
        <v>100.28</v>
      </c>
      <c r="Z6" s="21">
        <f t="shared" ref="Z6:AH6" si="4">IF(Z7="",NA(),Z7)</f>
        <v>100</v>
      </c>
      <c r="AA6" s="21">
        <f t="shared" si="4"/>
        <v>100.35</v>
      </c>
      <c r="AB6" s="21">
        <f t="shared" si="4"/>
        <v>100.58</v>
      </c>
      <c r="AC6" s="21">
        <f t="shared" si="4"/>
        <v>101.14</v>
      </c>
      <c r="AD6" s="21">
        <f t="shared" si="4"/>
        <v>101.36</v>
      </c>
      <c r="AE6" s="21">
        <f t="shared" si="4"/>
        <v>99.33</v>
      </c>
      <c r="AF6" s="21">
        <f t="shared" si="4"/>
        <v>101.18</v>
      </c>
      <c r="AG6" s="21">
        <f t="shared" si="4"/>
        <v>99.89</v>
      </c>
      <c r="AH6" s="21">
        <f t="shared" si="4"/>
        <v>104.12</v>
      </c>
      <c r="AI6" s="20" t="str">
        <f>IF(AI7="","",IF(AI7="-","【-】","【"&amp;SUBSTITUTE(TEXT(AI7,"#,##0.00"),"-","△")&amp;"】"))</f>
        <v>【101.46】</v>
      </c>
      <c r="AJ6" s="20">
        <f>IF(AJ7="",NA(),AJ7)</f>
        <v>0</v>
      </c>
      <c r="AK6" s="20">
        <f t="shared" ref="AK6:AS6" si="5">IF(AK7="",NA(),AK7)</f>
        <v>0</v>
      </c>
      <c r="AL6" s="20">
        <f t="shared" si="5"/>
        <v>0</v>
      </c>
      <c r="AM6" s="20">
        <f t="shared" si="5"/>
        <v>0</v>
      </c>
      <c r="AN6" s="20">
        <f t="shared" si="5"/>
        <v>0</v>
      </c>
      <c r="AO6" s="21">
        <f t="shared" si="5"/>
        <v>221.05</v>
      </c>
      <c r="AP6" s="21">
        <f t="shared" si="5"/>
        <v>210</v>
      </c>
      <c r="AQ6" s="21">
        <f t="shared" si="5"/>
        <v>140.63</v>
      </c>
      <c r="AR6" s="21">
        <f t="shared" si="5"/>
        <v>163.84</v>
      </c>
      <c r="AS6" s="21">
        <f t="shared" si="5"/>
        <v>176.46</v>
      </c>
      <c r="AT6" s="20" t="str">
        <f>IF(AT7="","",IF(AT7="-","【-】","【"&amp;SUBSTITUTE(TEXT(AT7,"#,##0.00"),"-","△")&amp;"】"))</f>
        <v>【104.91】</v>
      </c>
      <c r="AU6" s="21">
        <f>IF(AU7="",NA(),AU7)</f>
        <v>3.8</v>
      </c>
      <c r="AV6" s="21">
        <f t="shared" ref="AV6:BD6" si="6">IF(AV7="",NA(),AV7)</f>
        <v>4.75</v>
      </c>
      <c r="AW6" s="21">
        <f t="shared" si="6"/>
        <v>6.74</v>
      </c>
      <c r="AX6" s="21">
        <f t="shared" si="6"/>
        <v>8.67</v>
      </c>
      <c r="AY6" s="21">
        <f t="shared" si="6"/>
        <v>11.8</v>
      </c>
      <c r="AZ6" s="21">
        <f t="shared" si="6"/>
        <v>80.95</v>
      </c>
      <c r="BA6" s="21">
        <f t="shared" si="6"/>
        <v>62.55</v>
      </c>
      <c r="BB6" s="21">
        <f t="shared" si="6"/>
        <v>56.53</v>
      </c>
      <c r="BC6" s="21">
        <f t="shared" si="6"/>
        <v>59.66</v>
      </c>
      <c r="BD6" s="21">
        <f t="shared" si="6"/>
        <v>61.64</v>
      </c>
      <c r="BE6" s="20" t="str">
        <f>IF(BE7="","",IF(BE7="-","【-】","【"&amp;SUBSTITUTE(TEXT(BE7,"#,##0.00"),"-","△")&amp;"】"))</f>
        <v>【61.34】</v>
      </c>
      <c r="BF6" s="20">
        <f>IF(BF7="",NA(),BF7)</f>
        <v>0</v>
      </c>
      <c r="BG6" s="20">
        <f t="shared" ref="BG6:BO6" si="7">IF(BG7="",NA(),BG7)</f>
        <v>0</v>
      </c>
      <c r="BH6" s="20">
        <f t="shared" si="7"/>
        <v>0</v>
      </c>
      <c r="BI6" s="21">
        <f t="shared" si="7"/>
        <v>497.61</v>
      </c>
      <c r="BJ6" s="21">
        <f t="shared" si="7"/>
        <v>42.43</v>
      </c>
      <c r="BK6" s="21">
        <f t="shared" si="7"/>
        <v>1006.65</v>
      </c>
      <c r="BL6" s="21">
        <f t="shared" si="7"/>
        <v>998.42</v>
      </c>
      <c r="BM6" s="21">
        <f t="shared" si="7"/>
        <v>1095.52</v>
      </c>
      <c r="BN6" s="21">
        <f t="shared" si="7"/>
        <v>1056.55</v>
      </c>
      <c r="BO6" s="21">
        <f t="shared" si="7"/>
        <v>1278.54</v>
      </c>
      <c r="BP6" s="20" t="str">
        <f>IF(BP7="","",IF(BP7="-","【-】","【"&amp;SUBSTITUTE(TEXT(BP7,"#,##0.00"),"-","△")&amp;"】"))</f>
        <v>【1,078.44】</v>
      </c>
      <c r="BQ6" s="21">
        <f>IF(BQ7="",NA(),BQ7)</f>
        <v>101.86</v>
      </c>
      <c r="BR6" s="21">
        <f t="shared" ref="BR6:BZ6" si="8">IF(BR7="",NA(),BR7)</f>
        <v>96.31</v>
      </c>
      <c r="BS6" s="21">
        <f t="shared" si="8"/>
        <v>95.69</v>
      </c>
      <c r="BT6" s="21">
        <f t="shared" si="8"/>
        <v>97.78</v>
      </c>
      <c r="BU6" s="21">
        <f t="shared" si="8"/>
        <v>71.78</v>
      </c>
      <c r="BV6" s="21">
        <f t="shared" si="8"/>
        <v>43.43</v>
      </c>
      <c r="BW6" s="21">
        <f t="shared" si="8"/>
        <v>41.41</v>
      </c>
      <c r="BX6" s="21">
        <f t="shared" si="8"/>
        <v>39.64</v>
      </c>
      <c r="BY6" s="21">
        <f t="shared" si="8"/>
        <v>40</v>
      </c>
      <c r="BZ6" s="21">
        <f t="shared" si="8"/>
        <v>38.74</v>
      </c>
      <c r="CA6" s="20" t="str">
        <f>IF(CA7="","",IF(CA7="-","【-】","【"&amp;SUBSTITUTE(TEXT(CA7,"#,##0.00"),"-","△")&amp;"】"))</f>
        <v>【41.91】</v>
      </c>
      <c r="CB6" s="21">
        <f>IF(CB7="",NA(),CB7)</f>
        <v>173.52</v>
      </c>
      <c r="CC6" s="21">
        <f t="shared" ref="CC6:CK6" si="9">IF(CC7="",NA(),CC7)</f>
        <v>186.68</v>
      </c>
      <c r="CD6" s="21">
        <f t="shared" si="9"/>
        <v>190.44</v>
      </c>
      <c r="CE6" s="21">
        <f t="shared" si="9"/>
        <v>193.03</v>
      </c>
      <c r="CF6" s="21">
        <f t="shared" si="9"/>
        <v>263.99</v>
      </c>
      <c r="CG6" s="21">
        <f t="shared" si="9"/>
        <v>400.44</v>
      </c>
      <c r="CH6" s="21">
        <f t="shared" si="9"/>
        <v>417.56</v>
      </c>
      <c r="CI6" s="21">
        <f t="shared" si="9"/>
        <v>449.72</v>
      </c>
      <c r="CJ6" s="21">
        <f t="shared" si="9"/>
        <v>437.27</v>
      </c>
      <c r="CK6" s="21">
        <f t="shared" si="9"/>
        <v>456.72</v>
      </c>
      <c r="CL6" s="20" t="str">
        <f>IF(CL7="","",IF(CL7="-","【-】","【"&amp;SUBSTITUTE(TEXT(CL7,"#,##0.00"),"-","△")&amp;"】"))</f>
        <v>【420.17】</v>
      </c>
      <c r="CM6" s="21">
        <f>IF(CM7="",NA(),CM7)</f>
        <v>16.690000000000001</v>
      </c>
      <c r="CN6" s="21">
        <f t="shared" ref="CN6:CV6" si="10">IF(CN7="",NA(),CN7)</f>
        <v>16.37</v>
      </c>
      <c r="CO6" s="21">
        <f t="shared" si="10"/>
        <v>15.72</v>
      </c>
      <c r="CP6" s="21">
        <f t="shared" si="10"/>
        <v>15.07</v>
      </c>
      <c r="CQ6" s="21">
        <f t="shared" si="10"/>
        <v>14.74</v>
      </c>
      <c r="CR6" s="21">
        <f t="shared" si="10"/>
        <v>32.229999999999997</v>
      </c>
      <c r="CS6" s="21">
        <f t="shared" si="10"/>
        <v>32.479999999999997</v>
      </c>
      <c r="CT6" s="21">
        <f t="shared" si="10"/>
        <v>30.19</v>
      </c>
      <c r="CU6" s="21">
        <f t="shared" si="10"/>
        <v>28.77</v>
      </c>
      <c r="CV6" s="21">
        <f t="shared" si="10"/>
        <v>26.22</v>
      </c>
      <c r="CW6" s="20" t="str">
        <f>IF(CW7="","",IF(CW7="-","【-】","【"&amp;SUBSTITUTE(TEXT(CW7,"#,##0.00"),"-","△")&amp;"】"))</f>
        <v>【29.92】</v>
      </c>
      <c r="CX6" s="21">
        <f>IF(CX7="",NA(),CX7)</f>
        <v>90.17</v>
      </c>
      <c r="CY6" s="21">
        <f t="shared" ref="CY6:DG6" si="11">IF(CY7="",NA(),CY7)</f>
        <v>90.66</v>
      </c>
      <c r="CZ6" s="21">
        <f t="shared" si="11"/>
        <v>91.92</v>
      </c>
      <c r="DA6" s="21">
        <f t="shared" si="11"/>
        <v>91.94</v>
      </c>
      <c r="DB6" s="21">
        <f t="shared" si="11"/>
        <v>92.83</v>
      </c>
      <c r="DC6" s="21">
        <f t="shared" si="11"/>
        <v>80.8</v>
      </c>
      <c r="DD6" s="21">
        <f t="shared" si="11"/>
        <v>79.2</v>
      </c>
      <c r="DE6" s="21">
        <f t="shared" si="11"/>
        <v>79.09</v>
      </c>
      <c r="DF6" s="21">
        <f t="shared" si="11"/>
        <v>78.900000000000006</v>
      </c>
      <c r="DG6" s="21">
        <f t="shared" si="11"/>
        <v>78.03</v>
      </c>
      <c r="DH6" s="20" t="str">
        <f>IF(DH7="","",IF(DH7="-","【-】","【"&amp;SUBSTITUTE(TEXT(DH7,"#,##0.00"),"-","△")&amp;"】"))</f>
        <v>【80.39】</v>
      </c>
      <c r="DI6" s="21">
        <f>IF(DI7="",NA(),DI7)</f>
        <v>5.07</v>
      </c>
      <c r="DJ6" s="21">
        <f t="shared" ref="DJ6:DR6" si="12">IF(DJ7="",NA(),DJ7)</f>
        <v>10.119999999999999</v>
      </c>
      <c r="DK6" s="21">
        <f t="shared" si="12"/>
        <v>15.1</v>
      </c>
      <c r="DL6" s="21">
        <f t="shared" si="12"/>
        <v>18.72</v>
      </c>
      <c r="DM6" s="21">
        <f t="shared" si="12"/>
        <v>21.95</v>
      </c>
      <c r="DN6" s="21">
        <f t="shared" si="12"/>
        <v>30.26</v>
      </c>
      <c r="DO6" s="21">
        <f t="shared" si="12"/>
        <v>28.97</v>
      </c>
      <c r="DP6" s="21">
        <f t="shared" si="12"/>
        <v>20.14</v>
      </c>
      <c r="DQ6" s="21">
        <f t="shared" si="12"/>
        <v>23.17</v>
      </c>
      <c r="DR6" s="21">
        <f t="shared" si="12"/>
        <v>25.29</v>
      </c>
      <c r="DS6" s="20" t="str">
        <f>IF(DS7="","",IF(DS7="-","【-】","【"&amp;SUBSTITUTE(TEXT(DS7,"#,##0.00"),"-","△")&amp;"】"))</f>
        <v>【29.81】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0.02</v>
      </c>
      <c r="EK6" s="21">
        <f t="shared" si="14"/>
        <v>0.01</v>
      </c>
      <c r="EL6" s="21">
        <f t="shared" si="14"/>
        <v>1.6</v>
      </c>
      <c r="EM6" s="21">
        <f t="shared" si="14"/>
        <v>0.01</v>
      </c>
      <c r="EN6" s="21">
        <f t="shared" si="14"/>
        <v>0.01</v>
      </c>
      <c r="EO6" s="20" t="str">
        <f>IF(EO7="","",IF(EO7="-","【-】","【"&amp;SUBSTITUTE(TEXT(EO7,"#,##0.00"),"-","△")&amp;"】"))</f>
        <v>【0.01】</v>
      </c>
    </row>
    <row r="7" spans="1:148" s="22" customFormat="1" x14ac:dyDescent="0.15">
      <c r="A7" s="14"/>
      <c r="B7" s="23">
        <v>2022</v>
      </c>
      <c r="C7" s="23">
        <v>152161</v>
      </c>
      <c r="D7" s="23">
        <v>46</v>
      </c>
      <c r="E7" s="23">
        <v>17</v>
      </c>
      <c r="F7" s="23">
        <v>6</v>
      </c>
      <c r="G7" s="23">
        <v>0</v>
      </c>
      <c r="H7" s="23" t="s">
        <v>96</v>
      </c>
      <c r="I7" s="23" t="s">
        <v>97</v>
      </c>
      <c r="J7" s="23" t="s">
        <v>98</v>
      </c>
      <c r="K7" s="23" t="s">
        <v>99</v>
      </c>
      <c r="L7" s="23" t="s">
        <v>100</v>
      </c>
      <c r="M7" s="23" t="s">
        <v>101</v>
      </c>
      <c r="N7" s="24" t="s">
        <v>102</v>
      </c>
      <c r="O7" s="24">
        <v>77.61</v>
      </c>
      <c r="P7" s="24">
        <v>1.35</v>
      </c>
      <c r="Q7" s="24">
        <v>90.04</v>
      </c>
      <c r="R7" s="24">
        <v>3528</v>
      </c>
      <c r="S7" s="24">
        <v>39772</v>
      </c>
      <c r="T7" s="24">
        <v>746.24</v>
      </c>
      <c r="U7" s="24">
        <v>53.3</v>
      </c>
      <c r="V7" s="24">
        <v>530</v>
      </c>
      <c r="W7" s="24">
        <v>0.46</v>
      </c>
      <c r="X7" s="24">
        <v>1152.17</v>
      </c>
      <c r="Y7" s="24">
        <v>100.28</v>
      </c>
      <c r="Z7" s="24">
        <v>100</v>
      </c>
      <c r="AA7" s="24">
        <v>100.35</v>
      </c>
      <c r="AB7" s="24">
        <v>100.58</v>
      </c>
      <c r="AC7" s="24">
        <v>101.14</v>
      </c>
      <c r="AD7" s="24">
        <v>101.36</v>
      </c>
      <c r="AE7" s="24">
        <v>99.33</v>
      </c>
      <c r="AF7" s="24">
        <v>101.18</v>
      </c>
      <c r="AG7" s="24">
        <v>99.89</v>
      </c>
      <c r="AH7" s="24">
        <v>104.12</v>
      </c>
      <c r="AI7" s="24">
        <v>101.46</v>
      </c>
      <c r="AJ7" s="24">
        <v>0</v>
      </c>
      <c r="AK7" s="24">
        <v>0</v>
      </c>
      <c r="AL7" s="24">
        <v>0</v>
      </c>
      <c r="AM7" s="24">
        <v>0</v>
      </c>
      <c r="AN7" s="24">
        <v>0</v>
      </c>
      <c r="AO7" s="24">
        <v>221.05</v>
      </c>
      <c r="AP7" s="24">
        <v>210</v>
      </c>
      <c r="AQ7" s="24">
        <v>140.63</v>
      </c>
      <c r="AR7" s="24">
        <v>163.84</v>
      </c>
      <c r="AS7" s="24">
        <v>176.46</v>
      </c>
      <c r="AT7" s="24">
        <v>104.91</v>
      </c>
      <c r="AU7" s="24">
        <v>3.8</v>
      </c>
      <c r="AV7" s="24">
        <v>4.75</v>
      </c>
      <c r="AW7" s="24">
        <v>6.74</v>
      </c>
      <c r="AX7" s="24">
        <v>8.67</v>
      </c>
      <c r="AY7" s="24">
        <v>11.8</v>
      </c>
      <c r="AZ7" s="24">
        <v>80.95</v>
      </c>
      <c r="BA7" s="24">
        <v>62.55</v>
      </c>
      <c r="BB7" s="24">
        <v>56.53</v>
      </c>
      <c r="BC7" s="24">
        <v>59.66</v>
      </c>
      <c r="BD7" s="24">
        <v>61.64</v>
      </c>
      <c r="BE7" s="24">
        <v>61.34</v>
      </c>
      <c r="BF7" s="24">
        <v>0</v>
      </c>
      <c r="BG7" s="24">
        <v>0</v>
      </c>
      <c r="BH7" s="24">
        <v>0</v>
      </c>
      <c r="BI7" s="24">
        <v>497.61</v>
      </c>
      <c r="BJ7" s="24">
        <v>42.43</v>
      </c>
      <c r="BK7" s="24">
        <v>1006.65</v>
      </c>
      <c r="BL7" s="24">
        <v>998.42</v>
      </c>
      <c r="BM7" s="24">
        <v>1095.52</v>
      </c>
      <c r="BN7" s="24">
        <v>1056.55</v>
      </c>
      <c r="BO7" s="24">
        <v>1278.54</v>
      </c>
      <c r="BP7" s="24">
        <v>1078.44</v>
      </c>
      <c r="BQ7" s="24">
        <v>101.86</v>
      </c>
      <c r="BR7" s="24">
        <v>96.31</v>
      </c>
      <c r="BS7" s="24">
        <v>95.69</v>
      </c>
      <c r="BT7" s="24">
        <v>97.78</v>
      </c>
      <c r="BU7" s="24">
        <v>71.78</v>
      </c>
      <c r="BV7" s="24">
        <v>43.43</v>
      </c>
      <c r="BW7" s="24">
        <v>41.41</v>
      </c>
      <c r="BX7" s="24">
        <v>39.64</v>
      </c>
      <c r="BY7" s="24">
        <v>40</v>
      </c>
      <c r="BZ7" s="24">
        <v>38.74</v>
      </c>
      <c r="CA7" s="24">
        <v>41.91</v>
      </c>
      <c r="CB7" s="24">
        <v>173.52</v>
      </c>
      <c r="CC7" s="24">
        <v>186.68</v>
      </c>
      <c r="CD7" s="24">
        <v>190.44</v>
      </c>
      <c r="CE7" s="24">
        <v>193.03</v>
      </c>
      <c r="CF7" s="24">
        <v>263.99</v>
      </c>
      <c r="CG7" s="24">
        <v>400.44</v>
      </c>
      <c r="CH7" s="24">
        <v>417.56</v>
      </c>
      <c r="CI7" s="24">
        <v>449.72</v>
      </c>
      <c r="CJ7" s="24">
        <v>437.27</v>
      </c>
      <c r="CK7" s="24">
        <v>456.72</v>
      </c>
      <c r="CL7" s="24">
        <v>420.17</v>
      </c>
      <c r="CM7" s="24">
        <v>16.690000000000001</v>
      </c>
      <c r="CN7" s="24">
        <v>16.37</v>
      </c>
      <c r="CO7" s="24">
        <v>15.72</v>
      </c>
      <c r="CP7" s="24">
        <v>15.07</v>
      </c>
      <c r="CQ7" s="24">
        <v>14.74</v>
      </c>
      <c r="CR7" s="24">
        <v>32.229999999999997</v>
      </c>
      <c r="CS7" s="24">
        <v>32.479999999999997</v>
      </c>
      <c r="CT7" s="24">
        <v>30.19</v>
      </c>
      <c r="CU7" s="24">
        <v>28.77</v>
      </c>
      <c r="CV7" s="24">
        <v>26.22</v>
      </c>
      <c r="CW7" s="24">
        <v>29.92</v>
      </c>
      <c r="CX7" s="24">
        <v>90.17</v>
      </c>
      <c r="CY7" s="24">
        <v>90.66</v>
      </c>
      <c r="CZ7" s="24">
        <v>91.92</v>
      </c>
      <c r="DA7" s="24">
        <v>91.94</v>
      </c>
      <c r="DB7" s="24">
        <v>92.83</v>
      </c>
      <c r="DC7" s="24">
        <v>80.8</v>
      </c>
      <c r="DD7" s="24">
        <v>79.2</v>
      </c>
      <c r="DE7" s="24">
        <v>79.09</v>
      </c>
      <c r="DF7" s="24">
        <v>78.900000000000006</v>
      </c>
      <c r="DG7" s="24">
        <v>78.03</v>
      </c>
      <c r="DH7" s="24">
        <v>80.39</v>
      </c>
      <c r="DI7" s="24">
        <v>5.07</v>
      </c>
      <c r="DJ7" s="24">
        <v>10.119999999999999</v>
      </c>
      <c r="DK7" s="24">
        <v>15.1</v>
      </c>
      <c r="DL7" s="24">
        <v>18.72</v>
      </c>
      <c r="DM7" s="24">
        <v>21.95</v>
      </c>
      <c r="DN7" s="24">
        <v>30.26</v>
      </c>
      <c r="DO7" s="24">
        <v>28.97</v>
      </c>
      <c r="DP7" s="24">
        <v>20.14</v>
      </c>
      <c r="DQ7" s="24">
        <v>23.17</v>
      </c>
      <c r="DR7" s="24">
        <v>25.29</v>
      </c>
      <c r="DS7" s="24">
        <v>29.81</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0.02</v>
      </c>
      <c r="EK7" s="24">
        <v>0.01</v>
      </c>
      <c r="EL7" s="24">
        <v>1.6</v>
      </c>
      <c r="EM7" s="24">
        <v>0.01</v>
      </c>
      <c r="EN7" s="24">
        <v>0.01</v>
      </c>
      <c r="EO7" s="24">
        <v>0.01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田代正人</cp:lastModifiedBy>
  <cp:lastPrinted>2024-01-25T04:59:36Z</cp:lastPrinted>
  <dcterms:created xsi:type="dcterms:W3CDTF">2023-12-12T01:05:19Z</dcterms:created>
  <dcterms:modified xsi:type="dcterms:W3CDTF">2024-01-25T23:18:33Z</dcterms:modified>
  <cp:category/>
</cp:coreProperties>
</file>