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USER\Documents\経営比較分析表\"/>
    </mc:Choice>
  </mc:AlternateContent>
  <xr:revisionPtr revIDLastSave="0" documentId="13_ncr:1_{291FC1AD-914D-49A4-B25E-E61A59D2C258}" xr6:coauthVersionLast="47" xr6:coauthVersionMax="47" xr10:uidLastSave="{00000000-0000-0000-0000-000000000000}"/>
  <workbookProtection workbookAlgorithmName="SHA-512" workbookHashValue="HyKBUUe+PVfMTk7cWG9gOgASORU3oX9gLh8K6eecWJ7vXGviHkrqJ7q/maBiEfKRY2nenT/PYKr6nJxPp4tDAw==" workbookSaltValue="y0ttjbBywbfnBNG5PlmYq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P10" i="4" s="1"/>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H85" i="4"/>
  <c r="E85" i="4"/>
  <c r="BB10" i="4"/>
  <c r="AT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<sst xmlns="http://schemas.openxmlformats.org/spreadsheetml/2006/main" count="228" uniqueCount="114">
  <si>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</si>
  <si>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</si>
  <si>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</si>
  <si>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</si>
  <si>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</si>
  <si>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</si>
  <si>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</si>
  <si>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</si>
  <si>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</si>
  <si>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</si>
  <si>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</si>
  <si>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</si>
  <si>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</si>
  <si>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</si>
  <si>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</si>
  <si>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</si>
  <si>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</si>
  <si>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</si>
  <si>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</si>
  <si>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</si>
  <si>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</si>
  <si>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</si>
  <si>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</si>
  <si>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</si>
  <si>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</si>
  <si>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</si>
  <si>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</si>
  <si>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</si>
  <si>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</si>
  <si>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</si>
  <si>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</si>
  <si>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</si>
  <si>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</si>
  <si>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</si>
  <si>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</si>
  <si>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</si>
  <si>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</si>
  <si>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</si>
  <si>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</si>
  <si>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</si>
  <si>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</si>
  <si>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</si>
  <si>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</si>
  <si>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</si>
  <si>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</si>
  <si>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</si>
  <si>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</si>
  <si>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</si>
  <si>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</si>
  <si>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</si>
  <si>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</si>
  <si>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</si>
  <si>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</si>
  <si>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</si>
  <si>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</si>
  <si>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</si>
  <si>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</si>
  <si>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</si>
  <si>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</si>
  <si>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</si>
  <si>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</si>
  <si>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</si>
  <si>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</si>
  <si>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</si>
  <si>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</si>
  <si>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</si>
  <si>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</si>
  <si>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</si>
  <si>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</si>
  <si>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</si>
  <si>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</si>
  <si>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</si>
  <si>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</si>
  <si>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</si>
  <si>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</si>
  <si>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</si>
  <si>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</si>
  <si>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</si>
  <si>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</si>
  <si>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</si>
  <si>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</si>
  <si>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</si>
  <si>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</si>
  <si>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</si>
  <si>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</si>
  <si>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</si>
  <si>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</si>
  <si>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</si>
  <si>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</si>
  <si>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</si>
  <si>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</si>
  <si>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</si>
  <si>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</si>
  <si>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糸魚川市</t>
  </si>
  <si>
    <t>法適用</t>
  </si>
  <si>
    <t>水道事業</t>
  </si>
  <si>
    <t>簡易水道事業</t>
  </si>
  <si>
    <t>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</si>
  <si>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</si>
  <si>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</si>
  <si>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</si>
  <si>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</si>
  <si>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</si>
  <si>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</si>
  <si>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</si>
  <si>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</si>
  <si>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</si>
  <si>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</si>
  <si>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</si>
  <si>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</si>
  <si>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</si>
  <si>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資産の老朽化を示す①有形固定資産減価償却率と②管路経年化率は、類似団体平均よりも低い状況ですが、年々増加しています。
　今後、法定耐用年数を迎える管路が多くなるため、重要度・優先度を踏まえつつ、投資の平準化が図られた計画的な更新となるよう、経営戦略の見直しを行います。</t>
    <phoneticPr fontId="4"/>
  </si>
  <si>
    <r>
      <t>　水道料金などの収入で維持管理費等の経費が賄えているかどうかの判断基準となる①収益的収支比率は100%を若干上回っています。これは、収益的収支の不足分を一般会計からの繰入金で補塡しているためで、②累積欠損金もありません。
　</t>
    </r>
    <r>
      <rPr>
        <sz val="11"/>
        <rFont val="ＭＳ ゴシック"/>
        <family val="3"/>
        <charset val="128"/>
      </rPr>
      <t>支払能力の指標である③流動比率は、目安となる100％を超えたので、一定の水準に達したと判断できます。</t>
    </r>
    <r>
      <rPr>
        <sz val="11"/>
        <color theme="1"/>
        <rFont val="ＭＳ ゴシック"/>
        <family val="3"/>
        <charset val="128"/>
      </rPr>
      <t xml:space="preserve">
　④企業債残高対給水収益比率は、簡易水道整備事業の完了直後のため企業債残高が多いことから、類似団体平均を大きく上回っています。
　給水のための費用をどの程度水道料金で賄えているかを示す指標である⑤料金回収率は、類似団体平均値と同程度ですが、一般会計からの繰入金に頼る割合が高いため、100%を下回っています。適切な料金設定に見直す必要があります。
　水道施設の利用状況や適正規模の判断となる、⑦施設利用率は、類似団体平均を下回っています。原因として人口減少などによる給水量の減少があり、配水能力と配水量とのかい離が生じている状況であります。今後の施設、設備の更新にあたり、施設の規模や能力について考慮する必要があります。</t>
    </r>
    <rPh sb="88" eb="89">
      <t>テン</t>
    </rPh>
    <rPh sb="112" eb="114">
      <t>シハライ</t>
    </rPh>
    <rPh sb="114" eb="116">
      <t>ノウリョク</t>
    </rPh>
    <rPh sb="117" eb="119">
      <t>シヒョウ</t>
    </rPh>
    <rPh sb="123" eb="125">
      <t>リュウドウ</t>
    </rPh>
    <rPh sb="125" eb="127">
      <t>ヒリツ</t>
    </rPh>
    <rPh sb="129" eb="131">
      <t>メヤス</t>
    </rPh>
    <rPh sb="139" eb="140">
      <t>コ</t>
    </rPh>
    <rPh sb="145" eb="147">
      <t>イッテイ</t>
    </rPh>
    <rPh sb="148" eb="150">
      <t>スイジュン</t>
    </rPh>
    <rPh sb="151" eb="152">
      <t>タッ</t>
    </rPh>
    <rPh sb="155" eb="157">
      <t>ハンダン</t>
    </rPh>
    <phoneticPr fontId="4"/>
  </si>
  <si>
    <t>　平成30年度より法適用事業（公営企業会計）に移行しました。
　簡易水道の統合・公営化の完了直後のため、減価償却費及び企業債残高、企業債償還額が多い状況です。今後の人口推計や施設の状況を考慮し、計画的な経営を行う必要があり、料金の見直しが必要です。
　今後は水道事業と同様、料金の見直しも含めた経営戦略の見直しを図り、健全経営に取り組むとともに、人材育成、技術継承等の経営基盤の強化に努めます。</t>
    <rPh sb="44" eb="46">
      <t>カンリョウ</t>
    </rPh>
    <rPh sb="46" eb="48">
      <t>チョクゴ</t>
    </rPh>
    <rPh sb="52" eb="56">
      <t>ゲンカショウキャク</t>
    </rPh>
    <rPh sb="56" eb="57">
      <t>ヒ</t>
    </rPh>
    <rPh sb="57" eb="58">
      <t>オヨ</t>
    </rPh>
    <rPh sb="59" eb="62">
      <t>キギョウサイ</t>
    </rPh>
    <rPh sb="65" eb="68">
      <t>キギョウサイ</t>
    </rPh>
    <rPh sb="72" eb="73">
      <t>オオ</t>
    </rPh>
    <rPh sb="112" eb="114">
      <t>リョウキン</t>
    </rPh>
    <rPh sb="115" eb="117">
      <t>ミナオ</t>
    </rPh>
    <rPh sb="119" eb="121">
      <t>ヒツヨウ</t>
    </rPh>
    <rPh sb="129" eb="131">
      <t>スイドウ</t>
    </rPh>
    <rPh sb="131" eb="133">
      <t>ジギョウ</t>
    </rPh>
    <rPh sb="134" eb="136">
      <t>ドウヨウ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</si>
</sst>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0.09</c:v>
                </c:pt>
                <c:pt idx="1">
                  <c:v>0.38</c:v>
                </c:pt>
                <c:pt idx="2">
                  <c:v>0.54</c:v>
                </c:pt>
                <c:pt idx="3">
                  <c:v>0.36</c:v>
                </c:pt>
                <c:pt idx="4">
                  <c:v>0.69</c:v>
                </c:pt>
              </c:numCache>
            </c:numRef>
          </c:val>
          <c:extLst>
            <c:ext xmlns:c16="http://schemas.microsoft.com/office/drawing/2014/chart" uri="{C3380CC4-5D6E-409C-BE32-E72D297353CC}">
              <c16:uniqueId val="{00000000-BD72-4FC0-8162-DD1C51CCB20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0.19</c:v>
                </c:pt>
                <c:pt idx="2">
                  <c:v>0.26</c:v>
                </c:pt>
                <c:pt idx="3">
                  <c:v>0.28999999999999998</c:v>
                </c:pt>
                <c:pt idx="4">
                  <c:v>1.8</c:v>
                </c:pt>
              </c:numCache>
            </c:numRef>
          </c:val>
          <c:smooth val="0"/>
          <c:extLst>
            <c:ext xmlns:c16="http://schemas.microsoft.com/office/drawing/2014/chart" uri="{C3380CC4-5D6E-409C-BE32-E72D297353CC}">
              <c16:uniqueId val="{00000001-BD72-4FC0-8162-DD1C51CCB20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33.979999999999997</c:v>
                </c:pt>
                <c:pt idx="1">
                  <c:v>40.770000000000003</c:v>
                </c:pt>
                <c:pt idx="2">
                  <c:v>42.5</c:v>
                </c:pt>
                <c:pt idx="3">
                  <c:v>43.57</c:v>
                </c:pt>
                <c:pt idx="4">
                  <c:v>45.81</c:v>
                </c:pt>
              </c:numCache>
            </c:numRef>
          </c:val>
          <c:extLst>
            <c:ext xmlns:c16="http://schemas.microsoft.com/office/drawing/2014/chart" uri="{C3380CC4-5D6E-409C-BE32-E72D297353CC}">
              <c16:uniqueId val="{00000000-0D82-4EA2-9580-5F030BA8765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52.63</c:v>
                </c:pt>
                <c:pt idx="1">
                  <c:v>55.3</c:v>
                </c:pt>
                <c:pt idx="2">
                  <c:v>54.14</c:v>
                </c:pt>
                <c:pt idx="3">
                  <c:v>53.79</c:v>
                </c:pt>
                <c:pt idx="4">
                  <c:v>56.4</c:v>
                </c:pt>
              </c:numCache>
            </c:numRef>
          </c:val>
          <c:smooth val="0"/>
          <c:extLst>
            <c:ext xmlns:c16="http://schemas.microsoft.com/office/drawing/2014/chart" uri="{C3380CC4-5D6E-409C-BE32-E72D297353CC}">
              <c16:uniqueId val="{00000001-0D82-4EA2-9580-5F030BA8765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90.41</c:v>
                </c:pt>
                <c:pt idx="1">
                  <c:v>89.37</c:v>
                </c:pt>
                <c:pt idx="2">
                  <c:v>90.38</c:v>
                </c:pt>
                <c:pt idx="3">
                  <c:v>88.97</c:v>
                </c:pt>
                <c:pt idx="4">
                  <c:v>82.22</c:v>
                </c:pt>
              </c:numCache>
            </c:numRef>
          </c:val>
          <c:extLst>
            <c:ext xmlns:c16="http://schemas.microsoft.com/office/drawing/2014/chart" uri="{C3380CC4-5D6E-409C-BE32-E72D297353CC}">
              <c16:uniqueId val="{00000000-C7AD-45C8-8860-42474CD2640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78.83</c:v>
                </c:pt>
                <c:pt idx="1">
                  <c:v>78.319999999999993</c:v>
                </c:pt>
                <c:pt idx="2">
                  <c:v>76.239999999999995</c:v>
                </c:pt>
                <c:pt idx="3">
                  <c:v>73.81</c:v>
                </c:pt>
                <c:pt idx="4">
                  <c:v>73.099999999999994</c:v>
                </c:pt>
              </c:numCache>
            </c:numRef>
          </c:val>
          <c:smooth val="0"/>
          <c:extLst>
            <c:ext xmlns:c16="http://schemas.microsoft.com/office/drawing/2014/chart" uri="{C3380CC4-5D6E-409C-BE32-E72D297353CC}">
              <c16:uniqueId val="{00000001-C7AD-45C8-8860-42474CD2640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100.62</c:v>
                </c:pt>
                <c:pt idx="1">
                  <c:v>100.02</c:v>
                </c:pt>
                <c:pt idx="2">
                  <c:v>100.03</c:v>
                </c:pt>
                <c:pt idx="3">
                  <c:v>100.05</c:v>
                </c:pt>
                <c:pt idx="4">
                  <c:v>100.03</c:v>
                </c:pt>
              </c:numCache>
            </c:numRef>
          </c:val>
          <c:extLst>
            <c:ext xmlns:c16="http://schemas.microsoft.com/office/drawing/2014/chart" uri="{C3380CC4-5D6E-409C-BE32-E72D297353CC}">
              <c16:uniqueId val="{00000000-807A-4287-B517-CC709609439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99.53</c:v>
                </c:pt>
                <c:pt idx="1">
                  <c:v>100.27</c:v>
                </c:pt>
                <c:pt idx="2">
                  <c:v>103.57</c:v>
                </c:pt>
                <c:pt idx="3">
                  <c:v>100.97</c:v>
                </c:pt>
                <c:pt idx="4">
                  <c:v>101.68</c:v>
                </c:pt>
              </c:numCache>
            </c:numRef>
          </c:val>
          <c:smooth val="0"/>
          <c:extLst>
            <c:ext xmlns:c16="http://schemas.microsoft.com/office/drawing/2014/chart" uri="{C3380CC4-5D6E-409C-BE32-E72D297353CC}">
              <c16:uniqueId val="{00000001-807A-4287-B517-CC709609439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3.48</c:v>
                </c:pt>
                <c:pt idx="1">
                  <c:v>7.25</c:v>
                </c:pt>
                <c:pt idx="2">
                  <c:v>8.64</c:v>
                </c:pt>
                <c:pt idx="3">
                  <c:v>11.99</c:v>
                </c:pt>
                <c:pt idx="4">
                  <c:v>15.17</c:v>
                </c:pt>
              </c:numCache>
            </c:numRef>
          </c:val>
          <c:extLst>
            <c:ext xmlns:c16="http://schemas.microsoft.com/office/drawing/2014/chart" uri="{C3380CC4-5D6E-409C-BE32-E72D297353CC}">
              <c16:uniqueId val="{00000000-C92E-454F-AAB5-8100AABA1F9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41.07</c:v>
                </c:pt>
                <c:pt idx="1">
                  <c:v>34.83</c:v>
                </c:pt>
                <c:pt idx="2">
                  <c:v>31.44</c:v>
                </c:pt>
                <c:pt idx="3">
                  <c:v>35.43</c:v>
                </c:pt>
                <c:pt idx="4">
                  <c:v>41.69</c:v>
                </c:pt>
              </c:numCache>
            </c:numRef>
          </c:val>
          <c:smooth val="0"/>
          <c:extLst>
            <c:ext xmlns:c16="http://schemas.microsoft.com/office/drawing/2014/chart" uri="{C3380CC4-5D6E-409C-BE32-E72D297353CC}">
              <c16:uniqueId val="{00000001-C92E-454F-AAB5-8100AABA1F9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3.39</c:v>
                </c:pt>
                <c:pt idx="1">
                  <c:v>5.69</c:v>
                </c:pt>
                <c:pt idx="2">
                  <c:v>5.9</c:v>
                </c:pt>
                <c:pt idx="3">
                  <c:v>7.89</c:v>
                </c:pt>
                <c:pt idx="4">
                  <c:v>9.17</c:v>
                </c:pt>
              </c:numCache>
            </c:numRef>
          </c:val>
          <c:extLst>
            <c:ext xmlns:c16="http://schemas.microsoft.com/office/drawing/2014/chart" uri="{C3380CC4-5D6E-409C-BE32-E72D297353CC}">
              <c16:uniqueId val="{00000000-1E95-42BE-816D-B6B83882394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5.94</c:v>
                </c:pt>
                <c:pt idx="1">
                  <c:v>10.050000000000001</c:v>
                </c:pt>
                <c:pt idx="2">
                  <c:v>10.78</c:v>
                </c:pt>
                <c:pt idx="3">
                  <c:v>11.16</c:v>
                </c:pt>
                <c:pt idx="4">
                  <c:v>14.82</c:v>
                </c:pt>
              </c:numCache>
            </c:numRef>
          </c:val>
          <c:smooth val="0"/>
          <c:extLst>
            <c:ext xmlns:c16="http://schemas.microsoft.com/office/drawing/2014/chart" uri="{C3380CC4-5D6E-409C-BE32-E72D297353CC}">
              <c16:uniqueId val="{00000001-1E95-42BE-816D-B6B83882394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87-4FD7-89B8-8930230B3F7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4.53</c:v>
                </c:pt>
                <c:pt idx="1">
                  <c:v>8.57</c:v>
                </c:pt>
                <c:pt idx="2">
                  <c:v>5.78</c:v>
                </c:pt>
                <c:pt idx="3">
                  <c:v>8.73</c:v>
                </c:pt>
                <c:pt idx="4">
                  <c:v>15.24</c:v>
                </c:pt>
              </c:numCache>
            </c:numRef>
          </c:val>
          <c:smooth val="0"/>
          <c:extLst>
            <c:ext xmlns:c16="http://schemas.microsoft.com/office/drawing/2014/chart" uri="{C3380CC4-5D6E-409C-BE32-E72D297353CC}">
              <c16:uniqueId val="{00000001-B987-4FD7-89B8-8930230B3F7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82.27</c:v>
                </c:pt>
                <c:pt idx="1">
                  <c:v>92.78</c:v>
                </c:pt>
                <c:pt idx="2">
                  <c:v>116.1</c:v>
                </c:pt>
                <c:pt idx="3">
                  <c:v>136.63</c:v>
                </c:pt>
                <c:pt idx="4">
                  <c:v>114.1</c:v>
                </c:pt>
              </c:numCache>
            </c:numRef>
          </c:val>
          <c:extLst>
            <c:ext xmlns:c16="http://schemas.microsoft.com/office/drawing/2014/chart" uri="{C3380CC4-5D6E-409C-BE32-E72D297353CC}">
              <c16:uniqueId val="{00000000-25CF-47AA-BC53-165F9864689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183.95</c:v>
                </c:pt>
                <c:pt idx="1">
                  <c:v>139.66999999999999</c:v>
                </c:pt>
                <c:pt idx="2">
                  <c:v>92.24</c:v>
                </c:pt>
                <c:pt idx="3">
                  <c:v>116</c:v>
                </c:pt>
                <c:pt idx="4">
                  <c:v>132.63999999999999</c:v>
                </c:pt>
              </c:numCache>
            </c:numRef>
          </c:val>
          <c:smooth val="0"/>
          <c:extLst>
            <c:ext xmlns:c16="http://schemas.microsoft.com/office/drawing/2014/chart" uri="{C3380CC4-5D6E-409C-BE32-E72D297353CC}">
              <c16:uniqueId val="{00000001-25CF-47AA-BC53-165F9864689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2701.24</c:v>
                </c:pt>
                <c:pt idx="1">
                  <c:v>2473.91</c:v>
                </c:pt>
                <c:pt idx="2">
                  <c:v>2371.14</c:v>
                </c:pt>
                <c:pt idx="3">
                  <c:v>2277.91</c:v>
                </c:pt>
                <c:pt idx="4">
                  <c:v>2549.92</c:v>
                </c:pt>
              </c:numCache>
            </c:numRef>
          </c:val>
          <c:extLst>
            <c:ext xmlns:c16="http://schemas.microsoft.com/office/drawing/2014/chart" uri="{C3380CC4-5D6E-409C-BE32-E72D297353CC}">
              <c16:uniqueId val="{00000000-2A8E-47C7-9C80-18B91B80299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1272.18</c:v>
                </c:pt>
                <c:pt idx="1">
                  <c:v>1390.57</c:v>
                </c:pt>
                <c:pt idx="2">
                  <c:v>1546.97</c:v>
                </c:pt>
                <c:pt idx="3">
                  <c:v>1471.36</c:v>
                </c:pt>
                <c:pt idx="4">
                  <c:v>1495.64</c:v>
                </c:pt>
              </c:numCache>
            </c:numRef>
          </c:val>
          <c:smooth val="0"/>
          <c:extLst>
            <c:ext xmlns:c16="http://schemas.microsoft.com/office/drawing/2014/chart" uri="{C3380CC4-5D6E-409C-BE32-E72D297353CC}">
              <c16:uniqueId val="{00000001-2A8E-47C7-9C80-18B91B80299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52.87</c:v>
                </c:pt>
                <c:pt idx="1">
                  <c:v>55.36</c:v>
                </c:pt>
                <c:pt idx="2">
                  <c:v>54.92</c:v>
                </c:pt>
                <c:pt idx="3">
                  <c:v>49.73</c:v>
                </c:pt>
                <c:pt idx="4">
                  <c:v>43.78</c:v>
                </c:pt>
              </c:numCache>
            </c:numRef>
          </c:val>
          <c:extLst>
            <c:ext xmlns:c16="http://schemas.microsoft.com/office/drawing/2014/chart" uri="{C3380CC4-5D6E-409C-BE32-E72D297353CC}">
              <c16:uniqueId val="{00000000-D04C-4A75-BCA7-7A1E077BCAC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75.83</c:v>
                </c:pt>
                <c:pt idx="1">
                  <c:v>62.43</c:v>
                </c:pt>
                <c:pt idx="2">
                  <c:v>51.1</c:v>
                </c:pt>
                <c:pt idx="3">
                  <c:v>51.76</c:v>
                </c:pt>
                <c:pt idx="4">
                  <c:v>46.15</c:v>
                </c:pt>
              </c:numCache>
            </c:numRef>
          </c:val>
          <c:smooth val="0"/>
          <c:extLst>
            <c:ext xmlns:c16="http://schemas.microsoft.com/office/drawing/2014/chart" uri="{C3380CC4-5D6E-409C-BE32-E72D297353CC}">
              <c16:uniqueId val="{00000001-D04C-4A75-BCA7-7A1E077BCAC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244.36</c:v>
                </c:pt>
                <c:pt idx="1">
                  <c:v>230.29</c:v>
                </c:pt>
                <c:pt idx="2">
                  <c:v>230.78</c:v>
                </c:pt>
                <c:pt idx="3">
                  <c:v>256.95999999999998</c:v>
                </c:pt>
                <c:pt idx="4">
                  <c:v>261.99</c:v>
                </c:pt>
              </c:numCache>
            </c:numRef>
          </c:val>
          <c:extLst>
            <c:ext xmlns:c16="http://schemas.microsoft.com/office/drawing/2014/chart" uri="{C3380CC4-5D6E-409C-BE32-E72D297353CC}">
              <c16:uniqueId val="{00000000-0F18-46D6-87A0-1623C69E1C9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181.94</c:v>
                </c:pt>
                <c:pt idx="1">
                  <c:v>224.51</c:v>
                </c:pt>
                <c:pt idx="2">
                  <c:v>269.64</c:v>
                </c:pt>
                <c:pt idx="3">
                  <c:v>276.18</c:v>
                </c:pt>
                <c:pt idx="4">
                  <c:v>315.83</c:v>
                </c:pt>
              </c:numCache>
            </c:numRef>
          </c:val>
          <c:smooth val="0"/>
          <c:extLst>
            <c:ext xmlns:c16="http://schemas.microsoft.com/office/drawing/2014/chart" uri="{C3380CC4-5D6E-409C-BE32-E72D297353CC}">
              <c16:uniqueId val="{00000001-0F18-46D6-87A0-1623C69E1C9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T4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新潟県　糸魚川市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簡易水道事業</v>
      </c>
      <c r="Q8" s="76"/>
      <c r="R8" s="76"/>
      <c r="S8" s="76"/>
      <c r="T8" s="76"/>
      <c r="U8" s="76"/>
      <c r="V8" s="76"/>
      <c r="W8" s="76" t="str">
        <f>データ!$L$6</f>
        <v>C2</v>
      </c>
      <c r="X8" s="76"/>
      <c r="Y8" s="76"/>
      <c r="Z8" s="76"/>
      <c r="AA8" s="76"/>
      <c r="AB8" s="76"/>
      <c r="AC8" s="76"/>
      <c r="AD8" s="76" t="str">
        <f>データ!$M$6</f>
        <v>非設置</v>
      </c>
      <c r="AE8" s="76"/>
      <c r="AF8" s="76"/>
      <c r="AG8" s="76"/>
      <c r="AH8" s="76"/>
      <c r="AI8" s="76"/>
      <c r="AJ8" s="76"/>
      <c r="AK8" s="2"/>
      <c r="AL8" s="59">
        <f>データ!$R$6</f>
        <v>39772</v>
      </c>
      <c r="AM8" s="59"/>
      <c r="AN8" s="59"/>
      <c r="AO8" s="59"/>
      <c r="AP8" s="59"/>
      <c r="AQ8" s="59"/>
      <c r="AR8" s="59"/>
      <c r="AS8" s="59"/>
      <c r="AT8" s="56">
        <f>データ!$S$6</f>
        <v>746.24</v>
      </c>
      <c r="AU8" s="57"/>
      <c r="AV8" s="57"/>
      <c r="AW8" s="57"/>
      <c r="AX8" s="57"/>
      <c r="AY8" s="57"/>
      <c r="AZ8" s="57"/>
      <c r="BA8" s="57"/>
      <c r="BB8" s="46">
        <f>データ!$T$6</f>
        <v>53.3</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59.16</v>
      </c>
      <c r="J10" s="57"/>
      <c r="K10" s="57"/>
      <c r="L10" s="57"/>
      <c r="M10" s="57"/>
      <c r="N10" s="57"/>
      <c r="O10" s="58"/>
      <c r="P10" s="46">
        <f>データ!$P$6</f>
        <v>19.62</v>
      </c>
      <c r="Q10" s="46"/>
      <c r="R10" s="46"/>
      <c r="S10" s="46"/>
      <c r="T10" s="46"/>
      <c r="U10" s="46"/>
      <c r="V10" s="46"/>
      <c r="W10" s="59">
        <f>データ!$Q$6</f>
        <v>2860</v>
      </c>
      <c r="X10" s="59"/>
      <c r="Y10" s="59"/>
      <c r="Z10" s="59"/>
      <c r="AA10" s="59"/>
      <c r="AB10" s="59"/>
      <c r="AC10" s="59"/>
      <c r="AD10" s="2"/>
      <c r="AE10" s="2"/>
      <c r="AF10" s="2"/>
      <c r="AG10" s="2"/>
      <c r="AH10" s="2"/>
      <c r="AI10" s="2"/>
      <c r="AJ10" s="2"/>
      <c r="AK10" s="2"/>
      <c r="AL10" s="59">
        <f>データ!$U$6</f>
        <v>7724</v>
      </c>
      <c r="AM10" s="59"/>
      <c r="AN10" s="59"/>
      <c r="AO10" s="59"/>
      <c r="AP10" s="59"/>
      <c r="AQ10" s="59"/>
      <c r="AR10" s="59"/>
      <c r="AS10" s="59"/>
      <c r="AT10" s="56">
        <f>データ!$V$6</f>
        <v>42.95</v>
      </c>
      <c r="AU10" s="57"/>
      <c r="AV10" s="57"/>
      <c r="AW10" s="57"/>
      <c r="AX10" s="57"/>
      <c r="AY10" s="57"/>
      <c r="AZ10" s="57"/>
      <c r="BA10" s="57"/>
      <c r="BB10" s="46">
        <f>データ!$W$6</f>
        <v>179.84</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112</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111</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113</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6arWkBPbRlP2Z0ewSA323lqV6Ybip++5sWmfMNXjuKVtIXyX0sJCdsZIrJmZOaTmKS1GNwUMVOkyfAULZIDg5Q==" saltValue="k6yNWPhcCMqYjOMLp3bik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152161</v>
      </c>
      <c r="D6" s="20">
        <f t="shared" si="3"/>
        <v>46</v>
      </c>
      <c r="E6" s="20">
        <f t="shared" si="3"/>
        <v>1</v>
      </c>
      <c r="F6" s="20">
        <f t="shared" si="3"/>
        <v>0</v>
      </c>
      <c r="G6" s="20">
        <f t="shared" si="3"/>
        <v>5</v>
      </c>
      <c r="H6" s="20" t="str">
        <f t="shared" si="3"/>
        <v>新潟県　糸魚川市</v>
      </c>
      <c r="I6" s="20" t="str">
        <f t="shared" si="3"/>
        <v>法適用</v>
      </c>
      <c r="J6" s="20" t="str">
        <f t="shared" si="3"/>
        <v>水道事業</v>
      </c>
      <c r="K6" s="20" t="str">
        <f t="shared" si="3"/>
        <v>簡易水道事業</v>
      </c>
      <c r="L6" s="20" t="str">
        <f t="shared" si="3"/>
        <v>C2</v>
      </c>
      <c r="M6" s="20" t="str">
        <f t="shared" si="3"/>
        <v>非設置</v>
      </c>
      <c r="N6" s="21" t="str">
        <f t="shared" si="3"/>
        <v>-</v>
      </c>
      <c r="O6" s="21">
        <f t="shared" si="3"/>
        <v>59.16</v>
      </c>
      <c r="P6" s="21">
        <f t="shared" si="3"/>
        <v>19.62</v>
      </c>
      <c r="Q6" s="21">
        <f t="shared" si="3"/>
        <v>2860</v>
      </c>
      <c r="R6" s="21">
        <f t="shared" si="3"/>
        <v>39772</v>
      </c>
      <c r="S6" s="21">
        <f t="shared" si="3"/>
        <v>746.24</v>
      </c>
      <c r="T6" s="21">
        <f t="shared" si="3"/>
        <v>53.3</v>
      </c>
      <c r="U6" s="21">
        <f t="shared" si="3"/>
        <v>7724</v>
      </c>
      <c r="V6" s="21">
        <f t="shared" si="3"/>
        <v>42.95</v>
      </c>
      <c r="W6" s="21">
        <f t="shared" si="3"/>
        <v>179.84</v>
      </c>
      <c r="X6" s="22">
        <f>IF(X7="",NA(),X7)</f>
        <v>100.62</v>
      </c>
      <c r="Y6" s="22">
        <f t="shared" ref="Y6:AG6" si="4">IF(Y7="",NA(),Y7)</f>
        <v>100.02</v>
      </c>
      <c r="Z6" s="22">
        <f t="shared" si="4"/>
        <v>100.03</v>
      </c>
      <c r="AA6" s="22">
        <f t="shared" si="4"/>
        <v>100.05</v>
      </c>
      <c r="AB6" s="22">
        <f t="shared" si="4"/>
        <v>100.03</v>
      </c>
      <c r="AC6" s="22">
        <f t="shared" si="4"/>
        <v>99.53</v>
      </c>
      <c r="AD6" s="22">
        <f t="shared" si="4"/>
        <v>100.27</v>
      </c>
      <c r="AE6" s="22">
        <f t="shared" si="4"/>
        <v>103.57</v>
      </c>
      <c r="AF6" s="22">
        <f t="shared" si="4"/>
        <v>100.97</v>
      </c>
      <c r="AG6" s="22">
        <f t="shared" si="4"/>
        <v>101.68</v>
      </c>
      <c r="AH6" s="21" t="str">
        <f>IF(AH7="","",IF(AH7="-","【-】","【"&amp;SUBSTITUTE(TEXT(AH7,"#,##0.00"),"-","△")&amp;"】"))</f>
        <v>【104.96】</v>
      </c>
      <c r="AI6" s="21">
        <f>IF(AI7="",NA(),AI7)</f>
        <v>0</v>
      </c>
      <c r="AJ6" s="21">
        <f t="shared" ref="AJ6:AR6" si="5">IF(AJ7="",NA(),AJ7)</f>
        <v>0</v>
      </c>
      <c r="AK6" s="21">
        <f t="shared" si="5"/>
        <v>0</v>
      </c>
      <c r="AL6" s="21">
        <f t="shared" si="5"/>
        <v>0</v>
      </c>
      <c r="AM6" s="21">
        <f t="shared" si="5"/>
        <v>0</v>
      </c>
      <c r="AN6" s="22">
        <f t="shared" si="5"/>
        <v>4.53</v>
      </c>
      <c r="AO6" s="22">
        <f t="shared" si="5"/>
        <v>8.57</v>
      </c>
      <c r="AP6" s="22">
        <f t="shared" si="5"/>
        <v>5.78</v>
      </c>
      <c r="AQ6" s="22">
        <f t="shared" si="5"/>
        <v>8.73</v>
      </c>
      <c r="AR6" s="22">
        <f t="shared" si="5"/>
        <v>15.24</v>
      </c>
      <c r="AS6" s="21" t="str">
        <f>IF(AS7="","",IF(AS7="-","【-】","【"&amp;SUBSTITUTE(TEXT(AS7,"#,##0.00"),"-","△")&amp;"】"))</f>
        <v>【30.67】</v>
      </c>
      <c r="AT6" s="22">
        <f>IF(AT7="",NA(),AT7)</f>
        <v>82.27</v>
      </c>
      <c r="AU6" s="22">
        <f t="shared" ref="AU6:BC6" si="6">IF(AU7="",NA(),AU7)</f>
        <v>92.78</v>
      </c>
      <c r="AV6" s="22">
        <f t="shared" si="6"/>
        <v>116.1</v>
      </c>
      <c r="AW6" s="22">
        <f t="shared" si="6"/>
        <v>136.63</v>
      </c>
      <c r="AX6" s="22">
        <f t="shared" si="6"/>
        <v>114.1</v>
      </c>
      <c r="AY6" s="22">
        <f t="shared" si="6"/>
        <v>183.95</v>
      </c>
      <c r="AZ6" s="22">
        <f t="shared" si="6"/>
        <v>139.66999999999999</v>
      </c>
      <c r="BA6" s="22">
        <f t="shared" si="6"/>
        <v>92.24</v>
      </c>
      <c r="BB6" s="22">
        <f t="shared" si="6"/>
        <v>116</v>
      </c>
      <c r="BC6" s="22">
        <f t="shared" si="6"/>
        <v>132.63999999999999</v>
      </c>
      <c r="BD6" s="21" t="str">
        <f>IF(BD7="","",IF(BD7="-","【-】","【"&amp;SUBSTITUTE(TEXT(BD7,"#,##0.00"),"-","△")&amp;"】"))</f>
        <v>【195.24】</v>
      </c>
      <c r="BE6" s="22">
        <f>IF(BE7="",NA(),BE7)</f>
        <v>2701.24</v>
      </c>
      <c r="BF6" s="22">
        <f t="shared" ref="BF6:BN6" si="7">IF(BF7="",NA(),BF7)</f>
        <v>2473.91</v>
      </c>
      <c r="BG6" s="22">
        <f t="shared" si="7"/>
        <v>2371.14</v>
      </c>
      <c r="BH6" s="22">
        <f t="shared" si="7"/>
        <v>2277.91</v>
      </c>
      <c r="BI6" s="22">
        <f t="shared" si="7"/>
        <v>2549.92</v>
      </c>
      <c r="BJ6" s="22">
        <f t="shared" si="7"/>
        <v>1272.18</v>
      </c>
      <c r="BK6" s="22">
        <f t="shared" si="7"/>
        <v>1390.57</v>
      </c>
      <c r="BL6" s="22">
        <f t="shared" si="7"/>
        <v>1546.97</v>
      </c>
      <c r="BM6" s="22">
        <f t="shared" si="7"/>
        <v>1471.36</v>
      </c>
      <c r="BN6" s="22">
        <f t="shared" si="7"/>
        <v>1495.64</v>
      </c>
      <c r="BO6" s="21" t="str">
        <f>IF(BO7="","",IF(BO7="-","【-】","【"&amp;SUBSTITUTE(TEXT(BO7,"#,##0.00"),"-","△")&amp;"】"))</f>
        <v>【1,090.93】</v>
      </c>
      <c r="BP6" s="22">
        <f>IF(BP7="",NA(),BP7)</f>
        <v>52.87</v>
      </c>
      <c r="BQ6" s="22">
        <f t="shared" ref="BQ6:BY6" si="8">IF(BQ7="",NA(),BQ7)</f>
        <v>55.36</v>
      </c>
      <c r="BR6" s="22">
        <f t="shared" si="8"/>
        <v>54.92</v>
      </c>
      <c r="BS6" s="22">
        <f t="shared" si="8"/>
        <v>49.73</v>
      </c>
      <c r="BT6" s="22">
        <f t="shared" si="8"/>
        <v>43.78</v>
      </c>
      <c r="BU6" s="22">
        <f t="shared" si="8"/>
        <v>75.83</v>
      </c>
      <c r="BV6" s="22">
        <f t="shared" si="8"/>
        <v>62.43</v>
      </c>
      <c r="BW6" s="22">
        <f t="shared" si="8"/>
        <v>51.1</v>
      </c>
      <c r="BX6" s="22">
        <f t="shared" si="8"/>
        <v>51.76</v>
      </c>
      <c r="BY6" s="22">
        <f t="shared" si="8"/>
        <v>46.15</v>
      </c>
      <c r="BZ6" s="21" t="str">
        <f>IF(BZ7="","",IF(BZ7="-","【-】","【"&amp;SUBSTITUTE(TEXT(BZ7,"#,##0.00"),"-","△")&amp;"】"))</f>
        <v>【58.61】</v>
      </c>
      <c r="CA6" s="22">
        <f>IF(CA7="",NA(),CA7)</f>
        <v>244.36</v>
      </c>
      <c r="CB6" s="22">
        <f t="shared" ref="CB6:CJ6" si="9">IF(CB7="",NA(),CB7)</f>
        <v>230.29</v>
      </c>
      <c r="CC6" s="22">
        <f t="shared" si="9"/>
        <v>230.78</v>
      </c>
      <c r="CD6" s="22">
        <f t="shared" si="9"/>
        <v>256.95999999999998</v>
      </c>
      <c r="CE6" s="22">
        <f t="shared" si="9"/>
        <v>261.99</v>
      </c>
      <c r="CF6" s="22">
        <f t="shared" si="9"/>
        <v>181.94</v>
      </c>
      <c r="CG6" s="22">
        <f t="shared" si="9"/>
        <v>224.51</v>
      </c>
      <c r="CH6" s="22">
        <f t="shared" si="9"/>
        <v>269.64</v>
      </c>
      <c r="CI6" s="22">
        <f t="shared" si="9"/>
        <v>276.18</v>
      </c>
      <c r="CJ6" s="22">
        <f t="shared" si="9"/>
        <v>315.83</v>
      </c>
      <c r="CK6" s="21" t="str">
        <f>IF(CK7="","",IF(CK7="-","【-】","【"&amp;SUBSTITUTE(TEXT(CK7,"#,##0.00"),"-","△")&amp;"】"))</f>
        <v>【274.97】</v>
      </c>
      <c r="CL6" s="22">
        <f>IF(CL7="",NA(),CL7)</f>
        <v>33.979999999999997</v>
      </c>
      <c r="CM6" s="22">
        <f t="shared" ref="CM6:CU6" si="10">IF(CM7="",NA(),CM7)</f>
        <v>40.770000000000003</v>
      </c>
      <c r="CN6" s="22">
        <f t="shared" si="10"/>
        <v>42.5</v>
      </c>
      <c r="CO6" s="22">
        <f t="shared" si="10"/>
        <v>43.57</v>
      </c>
      <c r="CP6" s="22">
        <f t="shared" si="10"/>
        <v>45.81</v>
      </c>
      <c r="CQ6" s="22">
        <f t="shared" si="10"/>
        <v>52.63</v>
      </c>
      <c r="CR6" s="22">
        <f t="shared" si="10"/>
        <v>55.3</v>
      </c>
      <c r="CS6" s="22">
        <f t="shared" si="10"/>
        <v>54.14</v>
      </c>
      <c r="CT6" s="22">
        <f t="shared" si="10"/>
        <v>53.79</v>
      </c>
      <c r="CU6" s="22">
        <f t="shared" si="10"/>
        <v>56.4</v>
      </c>
      <c r="CV6" s="21" t="str">
        <f>IF(CV7="","",IF(CV7="-","【-】","【"&amp;SUBSTITUTE(TEXT(CV7,"#,##0.00"),"-","△")&amp;"】"))</f>
        <v>【52.36】</v>
      </c>
      <c r="CW6" s="22">
        <f>IF(CW7="",NA(),CW7)</f>
        <v>90.41</v>
      </c>
      <c r="CX6" s="22">
        <f t="shared" ref="CX6:DF6" si="11">IF(CX7="",NA(),CX7)</f>
        <v>89.37</v>
      </c>
      <c r="CY6" s="22">
        <f t="shared" si="11"/>
        <v>90.38</v>
      </c>
      <c r="CZ6" s="22">
        <f t="shared" si="11"/>
        <v>88.97</v>
      </c>
      <c r="DA6" s="22">
        <f t="shared" si="11"/>
        <v>82.22</v>
      </c>
      <c r="DB6" s="22">
        <f t="shared" si="11"/>
        <v>78.83</v>
      </c>
      <c r="DC6" s="22">
        <f t="shared" si="11"/>
        <v>78.319999999999993</v>
      </c>
      <c r="DD6" s="22">
        <f t="shared" si="11"/>
        <v>76.239999999999995</v>
      </c>
      <c r="DE6" s="22">
        <f t="shared" si="11"/>
        <v>73.81</v>
      </c>
      <c r="DF6" s="22">
        <f t="shared" si="11"/>
        <v>73.099999999999994</v>
      </c>
      <c r="DG6" s="21" t="str">
        <f>IF(DG7="","",IF(DG7="-","【-】","【"&amp;SUBSTITUTE(TEXT(DG7,"#,##0.00"),"-","△")&amp;"】"))</f>
        <v>【73.88】</v>
      </c>
      <c r="DH6" s="22">
        <f>IF(DH7="",NA(),DH7)</f>
        <v>3.48</v>
      </c>
      <c r="DI6" s="22">
        <f t="shared" ref="DI6:DQ6" si="12">IF(DI7="",NA(),DI7)</f>
        <v>7.25</v>
      </c>
      <c r="DJ6" s="22">
        <f t="shared" si="12"/>
        <v>8.64</v>
      </c>
      <c r="DK6" s="22">
        <f t="shared" si="12"/>
        <v>11.99</v>
      </c>
      <c r="DL6" s="22">
        <f t="shared" si="12"/>
        <v>15.17</v>
      </c>
      <c r="DM6" s="22">
        <f t="shared" si="12"/>
        <v>41.07</v>
      </c>
      <c r="DN6" s="22">
        <f t="shared" si="12"/>
        <v>34.83</v>
      </c>
      <c r="DO6" s="22">
        <f t="shared" si="12"/>
        <v>31.44</v>
      </c>
      <c r="DP6" s="22">
        <f t="shared" si="12"/>
        <v>35.43</v>
      </c>
      <c r="DQ6" s="22">
        <f t="shared" si="12"/>
        <v>41.69</v>
      </c>
      <c r="DR6" s="21" t="str">
        <f>IF(DR7="","",IF(DR7="-","【-】","【"&amp;SUBSTITUTE(TEXT(DR7,"#,##0.00"),"-","△")&amp;"】"))</f>
        <v>【39.30】</v>
      </c>
      <c r="DS6" s="22">
        <f>IF(DS7="",NA(),DS7)</f>
        <v>3.39</v>
      </c>
      <c r="DT6" s="22">
        <f t="shared" ref="DT6:EB6" si="13">IF(DT7="",NA(),DT7)</f>
        <v>5.69</v>
      </c>
      <c r="DU6" s="22">
        <f t="shared" si="13"/>
        <v>5.9</v>
      </c>
      <c r="DV6" s="22">
        <f t="shared" si="13"/>
        <v>7.89</v>
      </c>
      <c r="DW6" s="22">
        <f t="shared" si="13"/>
        <v>9.17</v>
      </c>
      <c r="DX6" s="22">
        <f t="shared" si="13"/>
        <v>5.94</v>
      </c>
      <c r="DY6" s="22">
        <f t="shared" si="13"/>
        <v>10.050000000000001</v>
      </c>
      <c r="DZ6" s="22">
        <f t="shared" si="13"/>
        <v>10.78</v>
      </c>
      <c r="EA6" s="22">
        <f t="shared" si="13"/>
        <v>11.16</v>
      </c>
      <c r="EB6" s="22">
        <f t="shared" si="13"/>
        <v>14.82</v>
      </c>
      <c r="EC6" s="21" t="str">
        <f>IF(EC7="","",IF(EC7="-","【-】","【"&amp;SUBSTITUTE(TEXT(EC7,"#,##0.00"),"-","△")&amp;"】"))</f>
        <v>【18.76】</v>
      </c>
      <c r="ED6" s="22">
        <f>IF(ED7="",NA(),ED7)</f>
        <v>0.09</v>
      </c>
      <c r="EE6" s="22">
        <f t="shared" ref="EE6:EM6" si="14">IF(EE7="",NA(),EE7)</f>
        <v>0.38</v>
      </c>
      <c r="EF6" s="22">
        <f t="shared" si="14"/>
        <v>0.54</v>
      </c>
      <c r="EG6" s="22">
        <f t="shared" si="14"/>
        <v>0.36</v>
      </c>
      <c r="EH6" s="22">
        <f t="shared" si="14"/>
        <v>0.69</v>
      </c>
      <c r="EI6" s="22">
        <f t="shared" si="14"/>
        <v>0.04</v>
      </c>
      <c r="EJ6" s="22">
        <f t="shared" si="14"/>
        <v>0.19</v>
      </c>
      <c r="EK6" s="22">
        <f t="shared" si="14"/>
        <v>0.26</v>
      </c>
      <c r="EL6" s="22">
        <f t="shared" si="14"/>
        <v>0.28999999999999998</v>
      </c>
      <c r="EM6" s="22">
        <f t="shared" si="14"/>
        <v>1.8</v>
      </c>
      <c r="EN6" s="21" t="str">
        <f>IF(EN7="","",IF(EN7="-","【-】","【"&amp;SUBSTITUTE(TEXT(EN7,"#,##0.00"),"-","△")&amp;"】"))</f>
        <v>【0.65】</v>
      </c>
    </row>
    <row r="7" spans="1:144" s="23" customFormat="1" x14ac:dyDescent="0.15">
      <c r="A7" s="15"/>
      <c r="B7" s="24">
        <v>2022</v>
      </c>
      <c r="C7" s="24">
        <v>152161</v>
      </c>
      <c r="D7" s="24">
        <v>46</v>
      </c>
      <c r="E7" s="24">
        <v>1</v>
      </c>
      <c r="F7" s="24">
        <v>0</v>
      </c>
      <c r="G7" s="24">
        <v>5</v>
      </c>
      <c r="H7" s="24" t="s">
        <v>93</v>
      </c>
      <c r="I7" s="24" t="s">
        <v>94</v>
      </c>
      <c r="J7" s="24" t="s">
        <v>95</v>
      </c>
      <c r="K7" s="24" t="s">
        <v>96</v>
      </c>
      <c r="L7" s="24" t="s">
        <v>97</v>
      </c>
      <c r="M7" s="24" t="s">
        <v>98</v>
      </c>
      <c r="N7" s="25" t="s">
        <v>99</v>
      </c>
      <c r="O7" s="25">
        <v>59.16</v>
      </c>
      <c r="P7" s="25">
        <v>19.62</v>
      </c>
      <c r="Q7" s="25">
        <v>2860</v>
      </c>
      <c r="R7" s="25">
        <v>39772</v>
      </c>
      <c r="S7" s="25">
        <v>746.24</v>
      </c>
      <c r="T7" s="25">
        <v>53.3</v>
      </c>
      <c r="U7" s="25">
        <v>7724</v>
      </c>
      <c r="V7" s="25">
        <v>42.95</v>
      </c>
      <c r="W7" s="25">
        <v>179.84</v>
      </c>
      <c r="X7" s="25">
        <v>100.62</v>
      </c>
      <c r="Y7" s="25">
        <v>100.02</v>
      </c>
      <c r="Z7" s="25">
        <v>100.03</v>
      </c>
      <c r="AA7" s="25">
        <v>100.05</v>
      </c>
      <c r="AB7" s="25">
        <v>100.03</v>
      </c>
      <c r="AC7" s="25">
        <v>99.53</v>
      </c>
      <c r="AD7" s="25">
        <v>100.27</v>
      </c>
      <c r="AE7" s="25">
        <v>103.57</v>
      </c>
      <c r="AF7" s="25">
        <v>100.97</v>
      </c>
      <c r="AG7" s="25">
        <v>101.68</v>
      </c>
      <c r="AH7" s="25">
        <v>104.96</v>
      </c>
      <c r="AI7" s="25">
        <v>0</v>
      </c>
      <c r="AJ7" s="25">
        <v>0</v>
      </c>
      <c r="AK7" s="25">
        <v>0</v>
      </c>
      <c r="AL7" s="25">
        <v>0</v>
      </c>
      <c r="AM7" s="25">
        <v>0</v>
      </c>
      <c r="AN7" s="25">
        <v>4.53</v>
      </c>
      <c r="AO7" s="25">
        <v>8.57</v>
      </c>
      <c r="AP7" s="25">
        <v>5.78</v>
      </c>
      <c r="AQ7" s="25">
        <v>8.73</v>
      </c>
      <c r="AR7" s="25">
        <v>15.24</v>
      </c>
      <c r="AS7" s="25">
        <v>30.67</v>
      </c>
      <c r="AT7" s="25">
        <v>82.27</v>
      </c>
      <c r="AU7" s="25">
        <v>92.78</v>
      </c>
      <c r="AV7" s="25">
        <v>116.1</v>
      </c>
      <c r="AW7" s="25">
        <v>136.63</v>
      </c>
      <c r="AX7" s="25">
        <v>114.1</v>
      </c>
      <c r="AY7" s="25">
        <v>183.95</v>
      </c>
      <c r="AZ7" s="25">
        <v>139.66999999999999</v>
      </c>
      <c r="BA7" s="25">
        <v>92.24</v>
      </c>
      <c r="BB7" s="25">
        <v>116</v>
      </c>
      <c r="BC7" s="25">
        <v>132.63999999999999</v>
      </c>
      <c r="BD7" s="25">
        <v>195.24</v>
      </c>
      <c r="BE7" s="25">
        <v>2701.24</v>
      </c>
      <c r="BF7" s="25">
        <v>2473.91</v>
      </c>
      <c r="BG7" s="25">
        <v>2371.14</v>
      </c>
      <c r="BH7" s="25">
        <v>2277.91</v>
      </c>
      <c r="BI7" s="25">
        <v>2549.92</v>
      </c>
      <c r="BJ7" s="25">
        <v>1272.18</v>
      </c>
      <c r="BK7" s="25">
        <v>1390.57</v>
      </c>
      <c r="BL7" s="25">
        <v>1546.97</v>
      </c>
      <c r="BM7" s="25">
        <v>1471.36</v>
      </c>
      <c r="BN7" s="25">
        <v>1495.64</v>
      </c>
      <c r="BO7" s="25">
        <v>1090.93</v>
      </c>
      <c r="BP7" s="25">
        <v>52.87</v>
      </c>
      <c r="BQ7" s="25">
        <v>55.36</v>
      </c>
      <c r="BR7" s="25">
        <v>54.92</v>
      </c>
      <c r="BS7" s="25">
        <v>49.73</v>
      </c>
      <c r="BT7" s="25">
        <v>43.78</v>
      </c>
      <c r="BU7" s="25">
        <v>75.83</v>
      </c>
      <c r="BV7" s="25">
        <v>62.43</v>
      </c>
      <c r="BW7" s="25">
        <v>51.1</v>
      </c>
      <c r="BX7" s="25">
        <v>51.76</v>
      </c>
      <c r="BY7" s="25">
        <v>46.15</v>
      </c>
      <c r="BZ7" s="25">
        <v>58.61</v>
      </c>
      <c r="CA7" s="25">
        <v>244.36</v>
      </c>
      <c r="CB7" s="25">
        <v>230.29</v>
      </c>
      <c r="CC7" s="25">
        <v>230.78</v>
      </c>
      <c r="CD7" s="25">
        <v>256.95999999999998</v>
      </c>
      <c r="CE7" s="25">
        <v>261.99</v>
      </c>
      <c r="CF7" s="25">
        <v>181.94</v>
      </c>
      <c r="CG7" s="25">
        <v>224.51</v>
      </c>
      <c r="CH7" s="25">
        <v>269.64</v>
      </c>
      <c r="CI7" s="25">
        <v>276.18</v>
      </c>
      <c r="CJ7" s="25">
        <v>315.83</v>
      </c>
      <c r="CK7" s="25">
        <v>274.97000000000003</v>
      </c>
      <c r="CL7" s="25">
        <v>33.979999999999997</v>
      </c>
      <c r="CM7" s="25">
        <v>40.770000000000003</v>
      </c>
      <c r="CN7" s="25">
        <v>42.5</v>
      </c>
      <c r="CO7" s="25">
        <v>43.57</v>
      </c>
      <c r="CP7" s="25">
        <v>45.81</v>
      </c>
      <c r="CQ7" s="25">
        <v>52.63</v>
      </c>
      <c r="CR7" s="25">
        <v>55.3</v>
      </c>
      <c r="CS7" s="25">
        <v>54.14</v>
      </c>
      <c r="CT7" s="25">
        <v>53.79</v>
      </c>
      <c r="CU7" s="25">
        <v>56.4</v>
      </c>
      <c r="CV7" s="25">
        <v>52.36</v>
      </c>
      <c r="CW7" s="25">
        <v>90.41</v>
      </c>
      <c r="CX7" s="25">
        <v>89.37</v>
      </c>
      <c r="CY7" s="25">
        <v>90.38</v>
      </c>
      <c r="CZ7" s="25">
        <v>88.97</v>
      </c>
      <c r="DA7" s="25">
        <v>82.22</v>
      </c>
      <c r="DB7" s="25">
        <v>78.83</v>
      </c>
      <c r="DC7" s="25">
        <v>78.319999999999993</v>
      </c>
      <c r="DD7" s="25">
        <v>76.239999999999995</v>
      </c>
      <c r="DE7" s="25">
        <v>73.81</v>
      </c>
      <c r="DF7" s="25">
        <v>73.099999999999994</v>
      </c>
      <c r="DG7" s="25">
        <v>73.88</v>
      </c>
      <c r="DH7" s="25">
        <v>3.48</v>
      </c>
      <c r="DI7" s="25">
        <v>7.25</v>
      </c>
      <c r="DJ7" s="25">
        <v>8.64</v>
      </c>
      <c r="DK7" s="25">
        <v>11.99</v>
      </c>
      <c r="DL7" s="25">
        <v>15.17</v>
      </c>
      <c r="DM7" s="25">
        <v>41.07</v>
      </c>
      <c r="DN7" s="25">
        <v>34.83</v>
      </c>
      <c r="DO7" s="25">
        <v>31.44</v>
      </c>
      <c r="DP7" s="25">
        <v>35.43</v>
      </c>
      <c r="DQ7" s="25">
        <v>41.69</v>
      </c>
      <c r="DR7" s="25">
        <v>39.299999999999997</v>
      </c>
      <c r="DS7" s="25">
        <v>3.39</v>
      </c>
      <c r="DT7" s="25">
        <v>5.69</v>
      </c>
      <c r="DU7" s="25">
        <v>5.9</v>
      </c>
      <c r="DV7" s="25">
        <v>7.89</v>
      </c>
      <c r="DW7" s="25">
        <v>9.17</v>
      </c>
      <c r="DX7" s="25">
        <v>5.94</v>
      </c>
      <c r="DY7" s="25">
        <v>10.050000000000001</v>
      </c>
      <c r="DZ7" s="25">
        <v>10.78</v>
      </c>
      <c r="EA7" s="25">
        <v>11.16</v>
      </c>
      <c r="EB7" s="25">
        <v>14.82</v>
      </c>
      <c r="EC7" s="25">
        <v>18.760000000000002</v>
      </c>
      <c r="ED7" s="25">
        <v>0.09</v>
      </c>
      <c r="EE7" s="25">
        <v>0.38</v>
      </c>
      <c r="EF7" s="25">
        <v>0.54</v>
      </c>
      <c r="EG7" s="25">
        <v>0.36</v>
      </c>
      <c r="EH7" s="25">
        <v>0.69</v>
      </c>
      <c r="EI7" s="25">
        <v>0.04</v>
      </c>
      <c r="EJ7" s="25">
        <v>0.19</v>
      </c>
      <c r="EK7" s="25">
        <v>0.26</v>
      </c>
      <c r="EL7" s="25">
        <v>0.28999999999999998</v>
      </c>
      <c r="EM7" s="25">
        <v>1.8</v>
      </c>
      <c r="EN7" s="25">
        <v>0.65</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