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v-file01\文書フォルダ\080福祉事務所\02社会福祉\0210介護保険\021000諸務\●物価高騰対応\■R6重点支援地方交付金\03　補助金交付要領\"/>
    </mc:Choice>
  </mc:AlternateContent>
  <bookViews>
    <workbookView xWindow="945" yWindow="0" windowWidth="28800" windowHeight="12210" tabRatio="825"/>
  </bookViews>
  <sheets>
    <sheet name="（はじめにお読みください）本申請書の使い方" sheetId="48" r:id="rId1"/>
    <sheet name="総括表" sheetId="20" r:id="rId2"/>
    <sheet name="申請額一覧" sheetId="28" r:id="rId3"/>
    <sheet name="【添付書類 】補助対象経費計算書（個票ごとに作成）" sheetId="49" r:id="rId4"/>
    <sheet name="個票1" sheetId="26" r:id="rId5"/>
    <sheet name="個票2" sheetId="50" r:id="rId6"/>
    <sheet name="個票3" sheetId="51" r:id="rId7"/>
    <sheet name="個票4" sheetId="52" r:id="rId8"/>
    <sheet name="個票5" sheetId="53" r:id="rId9"/>
    <sheet name="個票6" sheetId="54" r:id="rId10"/>
    <sheet name="個票7" sheetId="55" r:id="rId11"/>
  </sheets>
  <definedNames>
    <definedName name="_xlnm.Print_Area" localSheetId="4">個票1!$A$1:$AK$33</definedName>
    <definedName name="_xlnm.Print_Area" localSheetId="5">個票2!$A$1:$AK$33</definedName>
    <definedName name="_xlnm.Print_Area" localSheetId="6">個票3!$A$1:$AK$33</definedName>
    <definedName name="_xlnm.Print_Area" localSheetId="7">個票4!$A$1:$AK$33</definedName>
    <definedName name="_xlnm.Print_Area" localSheetId="8">個票5!$A$1:$AK$33</definedName>
    <definedName name="_xlnm.Print_Area" localSheetId="9">個票6!$A$1:$AK$33</definedName>
    <definedName name="_xlnm.Print_Area" localSheetId="10">個票7!$A$1:$AK$33</definedName>
    <definedName name="_xlnm.Print_Area" localSheetId="2">申請額一覧!$A$1:$K$23</definedName>
    <definedName name="_xlnm.Print_Area" localSheetId="1">総括表!$A$1:$AB$81</definedName>
    <definedName name="_xlnm.Print_Titles" localSheetId="1">総括表!$31:$31</definedName>
  </definedNames>
  <calcPr calcId="162913"/>
</workbook>
</file>

<file path=xl/calcChain.xml><?xml version="1.0" encoding="utf-8"?>
<calcChain xmlns="http://schemas.openxmlformats.org/spreadsheetml/2006/main">
  <c r="AN29" i="55" l="1"/>
  <c r="AN35" i="55" s="1"/>
  <c r="AD19" i="55"/>
  <c r="AD20" i="55" s="1"/>
  <c r="AF11" i="55" s="1"/>
  <c r="AD18" i="55"/>
  <c r="AD17" i="55"/>
  <c r="S17" i="55"/>
  <c r="H17" i="55"/>
  <c r="W11" i="55"/>
  <c r="AN29" i="54"/>
  <c r="AN35" i="54" s="1"/>
  <c r="AD19" i="54"/>
  <c r="AD20" i="54" s="1"/>
  <c r="AF11" i="54" s="1"/>
  <c r="AD18" i="54"/>
  <c r="AD17" i="54"/>
  <c r="S17" i="54"/>
  <c r="H17" i="54"/>
  <c r="W11" i="54"/>
  <c r="AN29" i="53"/>
  <c r="AN35" i="53" s="1"/>
  <c r="AD19" i="53"/>
  <c r="AD20" i="53" s="1"/>
  <c r="AF11" i="53" s="1"/>
  <c r="AD18" i="53"/>
  <c r="S17" i="53"/>
  <c r="H17" i="53"/>
  <c r="AD17" i="53" s="1"/>
  <c r="W11" i="53"/>
  <c r="AD25" i="53" s="1"/>
  <c r="AD26" i="53" s="1"/>
  <c r="AN29" i="52"/>
  <c r="AN35" i="52" s="1"/>
  <c r="AD19" i="52"/>
  <c r="AD18" i="52"/>
  <c r="S17" i="52"/>
  <c r="H17" i="52"/>
  <c r="AD17" i="52" s="1"/>
  <c r="W11" i="52"/>
  <c r="AN29" i="51"/>
  <c r="AN35" i="51" s="1"/>
  <c r="AD19" i="51"/>
  <c r="AD20" i="51" s="1"/>
  <c r="AF11" i="51" s="1"/>
  <c r="AD18" i="51"/>
  <c r="AD17" i="51"/>
  <c r="S17" i="51"/>
  <c r="H17" i="51"/>
  <c r="W11" i="51"/>
  <c r="AN29" i="50"/>
  <c r="AN35" i="50" s="1"/>
  <c r="AD19" i="50"/>
  <c r="AD20" i="50" s="1"/>
  <c r="AF11" i="50" s="1"/>
  <c r="AD18" i="50"/>
  <c r="AD17" i="50"/>
  <c r="S17" i="50"/>
  <c r="H17" i="50"/>
  <c r="W11" i="50"/>
  <c r="AD25" i="50" s="1"/>
  <c r="AD26" i="50" s="1"/>
  <c r="AD25" i="55" l="1"/>
  <c r="AD26" i="55" s="1"/>
  <c r="AD25" i="54"/>
  <c r="AD26" i="54" s="1"/>
  <c r="AD20" i="52"/>
  <c r="AF11" i="52" s="1"/>
  <c r="AD25" i="52" s="1"/>
  <c r="AD26" i="52" s="1"/>
  <c r="AD25" i="51"/>
  <c r="AD26" i="51" s="1"/>
  <c r="G37" i="49"/>
  <c r="F37" i="49"/>
  <c r="E37" i="49"/>
  <c r="D37" i="49"/>
  <c r="C37" i="49"/>
  <c r="B37" i="49"/>
  <c r="G19" i="49"/>
  <c r="F19" i="49"/>
  <c r="E19" i="49"/>
  <c r="D19" i="49"/>
  <c r="C19" i="49"/>
  <c r="B19" i="49"/>
  <c r="AD19" i="26" l="1"/>
  <c r="AD18" i="26"/>
  <c r="L11" i="28"/>
  <c r="L14" i="28"/>
  <c r="L18" i="28"/>
  <c r="L17" i="28"/>
  <c r="L20" i="28"/>
  <c r="L12" i="28"/>
  <c r="L21" i="28"/>
  <c r="L19" i="28"/>
  <c r="L22" i="28"/>
  <c r="L15" i="28"/>
  <c r="L13" i="28"/>
  <c r="L16" i="28"/>
  <c r="L10" i="28"/>
  <c r="L5" i="28"/>
  <c r="L8" i="28"/>
  <c r="L7" i="28"/>
  <c r="L23" i="28"/>
  <c r="L6" i="28"/>
  <c r="L9" i="28"/>
  <c r="H8" i="28" l="1"/>
  <c r="D8" i="28"/>
  <c r="K8" i="28"/>
  <c r="G8" i="28"/>
  <c r="C8" i="28"/>
  <c r="J8" i="28"/>
  <c r="I8" i="28"/>
  <c r="F8" i="28"/>
  <c r="E8" i="28"/>
  <c r="H12" i="28"/>
  <c r="D12" i="28"/>
  <c r="K12" i="28"/>
  <c r="G12" i="28"/>
  <c r="C12" i="28"/>
  <c r="F12" i="28"/>
  <c r="J12" i="28"/>
  <c r="I12" i="28"/>
  <c r="E12" i="28"/>
  <c r="H16" i="28"/>
  <c r="D16" i="28"/>
  <c r="K16" i="28"/>
  <c r="G16" i="28"/>
  <c r="C16" i="28"/>
  <c r="J16" i="28"/>
  <c r="F16" i="28"/>
  <c r="E16" i="28"/>
  <c r="I16" i="28"/>
  <c r="H20" i="28"/>
  <c r="D20" i="28"/>
  <c r="K20" i="28"/>
  <c r="G20" i="28"/>
  <c r="C20" i="28"/>
  <c r="F20" i="28"/>
  <c r="E20" i="28"/>
  <c r="J20" i="28"/>
  <c r="I20" i="28"/>
  <c r="K9" i="28"/>
  <c r="G9" i="28"/>
  <c r="C9" i="28"/>
  <c r="J9" i="28"/>
  <c r="F9" i="28"/>
  <c r="I9" i="28"/>
  <c r="E9" i="28"/>
  <c r="D9" i="28"/>
  <c r="H9" i="28"/>
  <c r="K13" i="28"/>
  <c r="G13" i="28"/>
  <c r="C13" i="28"/>
  <c r="J13" i="28"/>
  <c r="F13" i="28"/>
  <c r="E13" i="28"/>
  <c r="D13" i="28"/>
  <c r="I13" i="28"/>
  <c r="H13" i="28"/>
  <c r="K17" i="28"/>
  <c r="G17" i="28"/>
  <c r="C17" i="28"/>
  <c r="J17" i="28"/>
  <c r="F17" i="28"/>
  <c r="I17" i="28"/>
  <c r="H17" i="28"/>
  <c r="E17" i="28"/>
  <c r="D17" i="28"/>
  <c r="K21" i="28"/>
  <c r="G21" i="28"/>
  <c r="C21" i="28"/>
  <c r="J21" i="28"/>
  <c r="F21" i="28"/>
  <c r="E21" i="28"/>
  <c r="I21" i="28"/>
  <c r="H21" i="28"/>
  <c r="D21" i="28"/>
  <c r="J10" i="28"/>
  <c r="F10" i="28"/>
  <c r="I10" i="28"/>
  <c r="E10" i="28"/>
  <c r="H10" i="28"/>
  <c r="K10" i="28"/>
  <c r="G10" i="28"/>
  <c r="D10" i="28"/>
  <c r="C10" i="28"/>
  <c r="J14" i="28"/>
  <c r="F14" i="28"/>
  <c r="I14" i="28"/>
  <c r="E14" i="28"/>
  <c r="D14" i="28"/>
  <c r="H14" i="28"/>
  <c r="G14" i="28"/>
  <c r="K14" i="28"/>
  <c r="C14" i="28"/>
  <c r="J18" i="28"/>
  <c r="F18" i="28"/>
  <c r="I18" i="28"/>
  <c r="E18" i="28"/>
  <c r="H18" i="28"/>
  <c r="D18" i="28"/>
  <c r="C18" i="28"/>
  <c r="G18" i="28"/>
  <c r="K18" i="28"/>
  <c r="J22" i="28"/>
  <c r="F22" i="28"/>
  <c r="I22" i="28"/>
  <c r="E22" i="28"/>
  <c r="D22" i="28"/>
  <c r="H22" i="28"/>
  <c r="K22" i="28"/>
  <c r="C22" i="28"/>
  <c r="G22" i="28"/>
  <c r="I7" i="28"/>
  <c r="E7" i="28"/>
  <c r="H7" i="28"/>
  <c r="D7" i="28"/>
  <c r="K7" i="28"/>
  <c r="C7" i="28"/>
  <c r="G7" i="28"/>
  <c r="F7" i="28"/>
  <c r="J7" i="28"/>
  <c r="I11" i="28"/>
  <c r="E11" i="28"/>
  <c r="H11" i="28"/>
  <c r="D11" i="28"/>
  <c r="G11" i="28"/>
  <c r="C11" i="28"/>
  <c r="F11" i="28"/>
  <c r="K11" i="28"/>
  <c r="J11" i="28"/>
  <c r="I15" i="28"/>
  <c r="E15" i="28"/>
  <c r="H15" i="28"/>
  <c r="D15" i="28"/>
  <c r="K15" i="28"/>
  <c r="C15" i="28"/>
  <c r="J15" i="28"/>
  <c r="G15" i="28"/>
  <c r="F15" i="28"/>
  <c r="I19" i="28"/>
  <c r="E19" i="28"/>
  <c r="H19" i="28"/>
  <c r="D19" i="28"/>
  <c r="G19" i="28"/>
  <c r="K19" i="28"/>
  <c r="J19" i="28"/>
  <c r="F19" i="28"/>
  <c r="C19" i="28"/>
  <c r="I23" i="28"/>
  <c r="E23" i="28"/>
  <c r="H23" i="28"/>
  <c r="D23" i="28"/>
  <c r="K23" i="28"/>
  <c r="C23" i="28"/>
  <c r="F23" i="28"/>
  <c r="J23" i="28"/>
  <c r="G23" i="28"/>
  <c r="H17" i="26"/>
  <c r="S17" i="26"/>
  <c r="J6" i="28"/>
  <c r="D6" i="28"/>
  <c r="G6" i="28"/>
  <c r="F6" i="28"/>
  <c r="K6" i="28"/>
  <c r="E6" i="28"/>
  <c r="C6" i="28"/>
  <c r="K5" i="28"/>
  <c r="F5" i="28"/>
  <c r="D5" i="28"/>
  <c r="J5" i="28"/>
  <c r="G5" i="28"/>
  <c r="E5" i="28"/>
  <c r="C5" i="28"/>
  <c r="AD17" i="26" l="1"/>
  <c r="AD20" i="26" s="1"/>
  <c r="H6" i="28"/>
  <c r="H5" i="28"/>
  <c r="I6" i="28"/>
  <c r="I5" i="28"/>
  <c r="AF11" i="26" l="1"/>
  <c r="W11" i="26" l="1"/>
  <c r="AD25" i="26" s="1"/>
  <c r="AD26" i="26" s="1"/>
  <c r="B23" i="28" l="1"/>
  <c r="B22" i="28"/>
  <c r="B21" i="28"/>
  <c r="B20" i="28"/>
  <c r="B19" i="28"/>
  <c r="B18" i="28"/>
  <c r="B17" i="28"/>
  <c r="B16" i="28"/>
  <c r="B15" i="28"/>
  <c r="B14" i="28"/>
  <c r="B13" i="28"/>
  <c r="B12" i="28"/>
  <c r="B11" i="28"/>
  <c r="B10" i="28"/>
  <c r="B9" i="28"/>
  <c r="B8" i="28"/>
  <c r="B7" i="28"/>
  <c r="B6" i="28"/>
  <c r="B5" i="28"/>
  <c r="B4" i="28"/>
  <c r="AN29" i="26"/>
  <c r="AN35" i="26" s="1"/>
  <c r="L4" i="28"/>
  <c r="K4" i="28" l="1"/>
  <c r="E4" i="28"/>
  <c r="X54" i="20" s="1"/>
  <c r="J4" i="28"/>
  <c r="F4" i="28"/>
  <c r="C4" i="28"/>
  <c r="G4" i="28"/>
  <c r="D4" i="28"/>
  <c r="I4" i="28"/>
  <c r="X43" i="20" l="1"/>
  <c r="X41" i="20"/>
  <c r="X69" i="20"/>
  <c r="T76" i="20"/>
  <c r="T32" i="20"/>
  <c r="X33" i="20"/>
  <c r="T64" i="20"/>
  <c r="X76" i="20"/>
  <c r="T73" i="20"/>
  <c r="X32" i="20"/>
  <c r="X39" i="20"/>
  <c r="T75" i="20"/>
  <c r="T60" i="20"/>
  <c r="X52" i="20"/>
  <c r="X61" i="20"/>
  <c r="X35" i="20"/>
  <c r="T63" i="20"/>
  <c r="T37" i="20"/>
  <c r="X75" i="20"/>
  <c r="T43" i="20"/>
  <c r="T57" i="20"/>
  <c r="X63" i="20"/>
  <c r="T39" i="20"/>
  <c r="T41" i="20"/>
  <c r="X37" i="20"/>
  <c r="X79" i="20"/>
  <c r="T51" i="20"/>
  <c r="T53" i="20"/>
  <c r="X53" i="20"/>
  <c r="X58" i="20"/>
  <c r="X67" i="20"/>
  <c r="T38" i="20"/>
  <c r="T48" i="20"/>
  <c r="T49" i="20"/>
  <c r="T50" i="20"/>
  <c r="T54" i="20"/>
  <c r="X73" i="20"/>
  <c r="T35" i="20"/>
  <c r="T67" i="20"/>
  <c r="X57" i="20"/>
  <c r="X38" i="20"/>
  <c r="X77" i="20"/>
  <c r="T47" i="20"/>
  <c r="X60" i="20"/>
  <c r="T34" i="20"/>
  <c r="T58" i="20"/>
  <c r="X34" i="20"/>
  <c r="X64" i="20"/>
  <c r="X78" i="20"/>
  <c r="X51" i="20"/>
  <c r="T44" i="20"/>
  <c r="T61" i="20"/>
  <c r="T33" i="20"/>
  <c r="X36" i="20"/>
  <c r="X49" i="20"/>
  <c r="T36" i="20"/>
  <c r="X47" i="20"/>
  <c r="T78" i="20"/>
  <c r="X44" i="20"/>
  <c r="X48" i="20"/>
  <c r="T70" i="20"/>
  <c r="T77" i="20"/>
  <c r="T69" i="20"/>
  <c r="X70" i="20"/>
  <c r="T79" i="20"/>
  <c r="X50" i="20"/>
  <c r="T52" i="20"/>
  <c r="T68" i="20"/>
  <c r="X68" i="20"/>
  <c r="T72" i="20"/>
  <c r="X72" i="20"/>
  <c r="K24" i="28"/>
  <c r="T66" i="20"/>
  <c r="X66" i="20"/>
  <c r="T59" i="20"/>
  <c r="X59" i="20"/>
  <c r="H4" i="28"/>
  <c r="X45" i="20" l="1"/>
  <c r="T45" i="20"/>
  <c r="X55" i="20"/>
  <c r="T40" i="20"/>
  <c r="X40" i="20"/>
  <c r="T55" i="20"/>
  <c r="X80" i="20"/>
  <c r="T80" i="20"/>
  <c r="T81" i="20" l="1"/>
  <c r="N21" i="20" s="1"/>
  <c r="X81" i="20"/>
  <c r="T21" i="20" s="1"/>
</calcChain>
</file>

<file path=xl/comments1.xml><?xml version="1.0" encoding="utf-8"?>
<comments xmlns="http://schemas.openxmlformats.org/spreadsheetml/2006/main">
  <authors>
    <author>渡辺 茂</author>
  </authors>
  <commentList>
    <comment ref="Z6" authorId="0" shapeId="0">
      <text>
        <r>
          <rPr>
            <b/>
            <sz val="9"/>
            <color indexed="81"/>
            <rFont val="ＭＳ Ｐゴシック"/>
            <family val="3"/>
            <charset val="128"/>
          </rPr>
          <t>着色部のみ入力してください</t>
        </r>
      </text>
    </comment>
    <comment ref="E13" authorId="0" shapeId="0">
      <text>
        <r>
          <rPr>
            <b/>
            <sz val="9"/>
            <color indexed="81"/>
            <rFont val="ＭＳ Ｐゴシック"/>
            <family val="3"/>
            <charset val="128"/>
          </rPr>
          <t>・運営法人が事業所分をとりまとめて申請してください</t>
        </r>
        <r>
          <rPr>
            <sz val="9"/>
            <color indexed="81"/>
            <rFont val="MS P ゴシック"/>
            <family val="2"/>
          </rPr>
          <t xml:space="preserve">
</t>
        </r>
      </text>
    </comment>
    <comment ref="T21" authorId="0" shapeId="0">
      <text>
        <r>
          <rPr>
            <b/>
            <sz val="9"/>
            <color indexed="81"/>
            <rFont val="ＭＳ Ｐゴシック"/>
            <family val="3"/>
            <charset val="128"/>
          </rPr>
          <t>・事業所数・金額は、以下の申請内訳の合計から自動で転記されます。数値を確認してください。</t>
        </r>
      </text>
    </comment>
    <comment ref="S26" authorId="0" shapeId="0">
      <text>
        <r>
          <rPr>
            <b/>
            <sz val="9"/>
            <color indexed="81"/>
            <rFont val="ＭＳ Ｐゴシック"/>
            <family val="3"/>
            <charset val="128"/>
          </rPr>
          <t>・口座情報を手入力してください。（預金種別のみリストから選択）</t>
        </r>
      </text>
    </comment>
    <comment ref="X31" authorId="0" shapeId="0">
      <text>
        <r>
          <rPr>
            <b/>
            <sz val="9"/>
            <color indexed="81"/>
            <rFont val="ＭＳ Ｐゴシック"/>
            <family val="3"/>
            <charset val="128"/>
          </rPr>
          <t>・申請額一覧シートから自動で転記されます。数値を確認してください。</t>
        </r>
        <r>
          <rPr>
            <sz val="9"/>
            <color indexed="81"/>
            <rFont val="MS P ゴシック"/>
            <family val="2"/>
          </rPr>
          <t xml:space="preserve">
</t>
        </r>
      </text>
    </comment>
  </commentList>
</comments>
</file>

<file path=xl/comments10.xml><?xml version="1.0" encoding="utf-8"?>
<comments xmlns="http://schemas.openxmlformats.org/spreadsheetml/2006/main">
  <authors>
    <author>渡辺 茂</author>
    <author>老健局振興課 予算係(shinkou-yosan)</author>
    <author>厚生労働省ネットワークシステム</author>
  </authors>
  <commentList>
    <comment ref="J5" authorId="0" shapeId="0">
      <text>
        <r>
          <rPr>
            <b/>
            <sz val="9"/>
            <color indexed="81"/>
            <rFont val="ＭＳ Ｐゴシック"/>
            <family val="3"/>
            <charset val="128"/>
          </rPr>
          <t>サービス種別は必ずプルダウンから選択し、手入力しないでください。</t>
        </r>
      </text>
    </comment>
    <comment ref="AC5" authorId="1" shapeId="0">
      <text>
        <r>
          <rPr>
            <b/>
            <sz val="9"/>
            <color indexed="81"/>
            <rFont val="ＭＳ Ｐゴシック"/>
            <family val="3"/>
            <charset val="128"/>
          </rPr>
          <t>※定員は短期入所系、入所施設・居住系のみ記載してください。</t>
        </r>
      </text>
    </comment>
    <comment ref="AH5" authorId="1" shapeId="0">
      <text>
        <r>
          <rPr>
            <b/>
            <sz val="9"/>
            <color indexed="81"/>
            <rFont val="ＭＳ Ｐゴシック"/>
            <family val="3"/>
            <charset val="128"/>
          </rPr>
          <t>※訪問介護事業所は訪問回数を記載してください。</t>
        </r>
      </text>
    </comment>
    <comment ref="W11" authorId="2" shapeId="0">
      <text>
        <r>
          <rPr>
            <b/>
            <sz val="9"/>
            <color indexed="81"/>
            <rFont val="ＭＳ Ｐゴシック"/>
            <family val="3"/>
            <charset val="128"/>
          </rPr>
          <t>｢サービス種別｣を選択することで、基準額が表示されます。</t>
        </r>
      </text>
    </comment>
    <comment ref="AF11" authorId="1" shapeId="0">
      <text>
        <r>
          <rPr>
            <b/>
            <sz val="9"/>
            <color indexed="81"/>
            <rFont val="ＭＳ Ｐゴシック"/>
            <family val="3"/>
            <charset val="128"/>
          </rPr>
          <t>　光熱水費・燃料費・食材料費の補助基準額の合計額の２分の１の金額が表示されます。</t>
        </r>
      </text>
    </comment>
    <comment ref="AD12" authorId="0" shapeId="0">
      <text>
        <r>
          <rPr>
            <b/>
            <sz val="9"/>
            <color indexed="81"/>
            <rFont val="ＭＳ Ｐゴシック"/>
            <family val="3"/>
            <charset val="128"/>
          </rPr>
          <t>①の光熱水費は表中４つの費目で減額がある場合は相殺し、全体で増額の場合に補助対象とします。
②③が減額の場合は記載不要です。（減額で入力した場合は「0」で表示されます）
①②③ごとに増加した額を補助対象とします。</t>
        </r>
      </text>
    </comment>
    <comment ref="AN29" authorId="0" shapeId="0">
      <text>
        <r>
          <rPr>
            <b/>
            <sz val="9"/>
            <color indexed="81"/>
            <rFont val="ＭＳ Ｐゴシック"/>
            <family val="3"/>
            <charset val="128"/>
          </rPr>
          <t>「</t>
        </r>
        <r>
          <rPr>
            <b/>
            <sz val="9"/>
            <color indexed="81"/>
            <rFont val="MS P ゴシック"/>
            <family val="2"/>
          </rPr>
          <t>NG</t>
        </r>
        <r>
          <rPr>
            <b/>
            <sz val="9"/>
            <color indexed="81"/>
            <rFont val="ＭＳ Ｐゴシック"/>
            <family val="3"/>
            <charset val="128"/>
          </rPr>
          <t>」の場合は誓約事項のチェック漏れです。</t>
        </r>
        <r>
          <rPr>
            <sz val="9"/>
            <color indexed="81"/>
            <rFont val="MS P ゴシック"/>
            <family val="2"/>
          </rPr>
          <t xml:space="preserve">
</t>
        </r>
      </text>
    </comment>
    <comment ref="A30" authorId="0" shapeId="0">
      <text>
        <r>
          <rPr>
            <b/>
            <sz val="9"/>
            <color indexed="81"/>
            <rFont val="ＭＳ Ｐゴシック"/>
            <family val="3"/>
            <charset val="128"/>
          </rPr>
          <t>※誓約事項を確認し、４つ全てにプルダウンから〇を選択して入力してください。</t>
        </r>
        <r>
          <rPr>
            <sz val="9"/>
            <color indexed="81"/>
            <rFont val="MS P ゴシック"/>
            <family val="2"/>
          </rPr>
          <t xml:space="preserve">
</t>
        </r>
      </text>
    </comment>
  </commentList>
</comments>
</file>

<file path=xl/comments2.xml><?xml version="1.0" encoding="utf-8"?>
<comments xmlns="http://schemas.openxmlformats.org/spreadsheetml/2006/main">
  <authors>
    <author>老健局振興課 予算係(shinkou-yosan)</author>
  </authors>
  <commentList>
    <comment ref="H3" authorId="0" shapeId="0">
      <text>
        <r>
          <rPr>
            <b/>
            <sz val="10"/>
            <color indexed="81"/>
            <rFont val="ＭＳ Ｐゴシック"/>
            <family val="3"/>
            <charset val="128"/>
          </rPr>
          <t>※総括表シートに入力した法人名が表示されます（法人がとりまとめ提出時のみ総括表に入力）</t>
        </r>
      </text>
    </comment>
    <comment ref="L4" authorId="0" shapeId="0">
      <text>
        <r>
          <rPr>
            <b/>
            <sz val="10"/>
            <color indexed="81"/>
            <rFont val="ＭＳ Ｐゴシック"/>
            <family val="3"/>
            <charset val="128"/>
          </rPr>
          <t>こちらのセルに○が入れば、
個票の入力内容が一覧に
コピーされます</t>
        </r>
      </text>
    </comment>
  </commentList>
</comments>
</file>

<file path=xl/comments3.xml><?xml version="1.0" encoding="utf-8"?>
<comments xmlns="http://schemas.openxmlformats.org/spreadsheetml/2006/main">
  <authors>
    <author>渡辺 茂</author>
  </authors>
  <commentList>
    <comment ref="A19" authorId="0" shapeId="0">
      <text>
        <r>
          <rPr>
            <b/>
            <sz val="9"/>
            <color indexed="81"/>
            <rFont val="ＭＳ Ｐゴシック"/>
            <family val="3"/>
            <charset val="128"/>
          </rPr>
          <t>各費目の合計は、個票の「積算内訳１」における「令和６年度分：A」の額と一致</t>
        </r>
      </text>
    </comment>
    <comment ref="A37" authorId="0" shapeId="0">
      <text>
        <r>
          <rPr>
            <b/>
            <sz val="9"/>
            <color indexed="81"/>
            <rFont val="ＭＳ Ｐゴシック"/>
            <family val="3"/>
            <charset val="128"/>
          </rPr>
          <t>各費目の合計は、個票の「積算内訳１」における「令和５年度分：B」の額と一致</t>
        </r>
        <r>
          <rPr>
            <sz val="9"/>
            <color indexed="81"/>
            <rFont val="MS P ゴシック"/>
            <family val="2"/>
          </rPr>
          <t xml:space="preserve">
</t>
        </r>
      </text>
    </comment>
  </commentList>
</comments>
</file>

<file path=xl/comments4.xml><?xml version="1.0" encoding="utf-8"?>
<comments xmlns="http://schemas.openxmlformats.org/spreadsheetml/2006/main">
  <authors>
    <author>渡辺 茂</author>
    <author>老健局振興課 予算係(shinkou-yosan)</author>
    <author>厚生労働省ネットワークシステム</author>
  </authors>
  <commentList>
    <comment ref="J5" authorId="0" shapeId="0">
      <text>
        <r>
          <rPr>
            <b/>
            <sz val="9"/>
            <color indexed="81"/>
            <rFont val="ＭＳ Ｐゴシック"/>
            <family val="3"/>
            <charset val="128"/>
          </rPr>
          <t>サービス種別は必ずプルダウンから選択し、手入力しないでください。</t>
        </r>
      </text>
    </comment>
    <comment ref="AC5" authorId="1" shapeId="0">
      <text>
        <r>
          <rPr>
            <b/>
            <sz val="9"/>
            <color indexed="81"/>
            <rFont val="ＭＳ Ｐゴシック"/>
            <family val="3"/>
            <charset val="128"/>
          </rPr>
          <t>※定員は短期入所系、入所施設・居住系のみ記載してください。</t>
        </r>
      </text>
    </comment>
    <comment ref="AH5" authorId="1" shapeId="0">
      <text>
        <r>
          <rPr>
            <b/>
            <sz val="9"/>
            <color indexed="81"/>
            <rFont val="ＭＳ Ｐゴシック"/>
            <family val="3"/>
            <charset val="128"/>
          </rPr>
          <t>※訪問介護事業所は訪問回数を記載してください。</t>
        </r>
      </text>
    </comment>
    <comment ref="W11" authorId="2" shapeId="0">
      <text>
        <r>
          <rPr>
            <b/>
            <sz val="9"/>
            <color indexed="81"/>
            <rFont val="ＭＳ Ｐゴシック"/>
            <family val="3"/>
            <charset val="128"/>
          </rPr>
          <t>｢サービス種別｣を選択することで、基準額が表示されます。</t>
        </r>
      </text>
    </comment>
    <comment ref="AF11" authorId="1" shapeId="0">
      <text>
        <r>
          <rPr>
            <b/>
            <sz val="9"/>
            <color indexed="81"/>
            <rFont val="ＭＳ Ｐゴシック"/>
            <family val="3"/>
            <charset val="128"/>
          </rPr>
          <t>　光熱水費・燃料費・食材料費の補助基準額の合計額の２分の１の金額が表示されます。</t>
        </r>
      </text>
    </comment>
    <comment ref="AD12" authorId="0" shapeId="0">
      <text>
        <r>
          <rPr>
            <b/>
            <sz val="9"/>
            <color indexed="81"/>
            <rFont val="ＭＳ Ｐゴシック"/>
            <family val="3"/>
            <charset val="128"/>
          </rPr>
          <t>①の光熱水費は表中４つの費目で減額がある場合は相殺し、全体で増額の場合に補助対象とします。
②③が減額の場合は記載不要です。（減額で入力した場合は「0」で表示されます）
①②③ごとに増加した額を補助対象とします。</t>
        </r>
      </text>
    </comment>
    <comment ref="AN29" authorId="0" shapeId="0">
      <text>
        <r>
          <rPr>
            <b/>
            <sz val="9"/>
            <color indexed="81"/>
            <rFont val="ＭＳ Ｐゴシック"/>
            <family val="3"/>
            <charset val="128"/>
          </rPr>
          <t>「</t>
        </r>
        <r>
          <rPr>
            <b/>
            <sz val="9"/>
            <color indexed="81"/>
            <rFont val="MS P ゴシック"/>
            <family val="2"/>
          </rPr>
          <t>NG</t>
        </r>
        <r>
          <rPr>
            <b/>
            <sz val="9"/>
            <color indexed="81"/>
            <rFont val="ＭＳ Ｐゴシック"/>
            <family val="3"/>
            <charset val="128"/>
          </rPr>
          <t>」の場合は誓約事項のチェック漏れです。</t>
        </r>
        <r>
          <rPr>
            <sz val="9"/>
            <color indexed="81"/>
            <rFont val="MS P ゴシック"/>
            <family val="2"/>
          </rPr>
          <t xml:space="preserve">
</t>
        </r>
      </text>
    </comment>
    <comment ref="A30" authorId="0" shapeId="0">
      <text>
        <r>
          <rPr>
            <b/>
            <sz val="9"/>
            <color indexed="81"/>
            <rFont val="ＭＳ Ｐゴシック"/>
            <family val="3"/>
            <charset val="128"/>
          </rPr>
          <t>※誓約事項を確認し、４つ全てにプルダウンから〇を選択して入力してください。</t>
        </r>
        <r>
          <rPr>
            <sz val="9"/>
            <color indexed="81"/>
            <rFont val="MS P ゴシック"/>
            <family val="2"/>
          </rPr>
          <t xml:space="preserve">
</t>
        </r>
      </text>
    </comment>
  </commentList>
</comments>
</file>

<file path=xl/comments5.xml><?xml version="1.0" encoding="utf-8"?>
<comments xmlns="http://schemas.openxmlformats.org/spreadsheetml/2006/main">
  <authors>
    <author>渡辺 茂</author>
    <author>老健局振興課 予算係(shinkou-yosan)</author>
    <author>厚生労働省ネットワークシステム</author>
  </authors>
  <commentList>
    <comment ref="J5" authorId="0" shapeId="0">
      <text>
        <r>
          <rPr>
            <b/>
            <sz val="9"/>
            <color indexed="81"/>
            <rFont val="ＭＳ Ｐゴシック"/>
            <family val="3"/>
            <charset val="128"/>
          </rPr>
          <t>サービス種別は必ずプルダウンから選択し、手入力しないでください。</t>
        </r>
      </text>
    </comment>
    <comment ref="AC5" authorId="1" shapeId="0">
      <text>
        <r>
          <rPr>
            <b/>
            <sz val="9"/>
            <color indexed="81"/>
            <rFont val="ＭＳ Ｐゴシック"/>
            <family val="3"/>
            <charset val="128"/>
          </rPr>
          <t>※定員は短期入所系、入所施設・居住系のみ記載してください。</t>
        </r>
      </text>
    </comment>
    <comment ref="AH5" authorId="1" shapeId="0">
      <text>
        <r>
          <rPr>
            <b/>
            <sz val="9"/>
            <color indexed="81"/>
            <rFont val="ＭＳ Ｐゴシック"/>
            <family val="3"/>
            <charset val="128"/>
          </rPr>
          <t>※訪問介護事業所は訪問回数を記載してください。</t>
        </r>
      </text>
    </comment>
    <comment ref="W11" authorId="2" shapeId="0">
      <text>
        <r>
          <rPr>
            <b/>
            <sz val="9"/>
            <color indexed="81"/>
            <rFont val="ＭＳ Ｐゴシック"/>
            <family val="3"/>
            <charset val="128"/>
          </rPr>
          <t>｢サービス種別｣を選択することで、基準額が表示されます。</t>
        </r>
      </text>
    </comment>
    <comment ref="AF11" authorId="1" shapeId="0">
      <text>
        <r>
          <rPr>
            <b/>
            <sz val="9"/>
            <color indexed="81"/>
            <rFont val="ＭＳ Ｐゴシック"/>
            <family val="3"/>
            <charset val="128"/>
          </rPr>
          <t>　光熱水費・燃料費・食材料費の補助基準額の合計額の２分の１の金額が表示されます。</t>
        </r>
      </text>
    </comment>
    <comment ref="AD12" authorId="0" shapeId="0">
      <text>
        <r>
          <rPr>
            <b/>
            <sz val="9"/>
            <color indexed="81"/>
            <rFont val="ＭＳ Ｐゴシック"/>
            <family val="3"/>
            <charset val="128"/>
          </rPr>
          <t>①の光熱水費は表中４つの費目で減額がある場合は相殺し、全体で増額の場合に補助対象とします。
②③が減額の場合は記載不要です。（減額で入力した場合は「0」で表示されます）
①②③ごとに増加した額を補助対象とします。</t>
        </r>
      </text>
    </comment>
    <comment ref="AN29" authorId="0" shapeId="0">
      <text>
        <r>
          <rPr>
            <b/>
            <sz val="9"/>
            <color indexed="81"/>
            <rFont val="ＭＳ Ｐゴシック"/>
            <family val="3"/>
            <charset val="128"/>
          </rPr>
          <t>「</t>
        </r>
        <r>
          <rPr>
            <b/>
            <sz val="9"/>
            <color indexed="81"/>
            <rFont val="MS P ゴシック"/>
            <family val="2"/>
          </rPr>
          <t>NG</t>
        </r>
        <r>
          <rPr>
            <b/>
            <sz val="9"/>
            <color indexed="81"/>
            <rFont val="ＭＳ Ｐゴシック"/>
            <family val="3"/>
            <charset val="128"/>
          </rPr>
          <t>」の場合は誓約事項のチェック漏れです。</t>
        </r>
        <r>
          <rPr>
            <sz val="9"/>
            <color indexed="81"/>
            <rFont val="MS P ゴシック"/>
            <family val="2"/>
          </rPr>
          <t xml:space="preserve">
</t>
        </r>
      </text>
    </comment>
    <comment ref="A30" authorId="0" shapeId="0">
      <text>
        <r>
          <rPr>
            <b/>
            <sz val="9"/>
            <color indexed="81"/>
            <rFont val="ＭＳ Ｐゴシック"/>
            <family val="3"/>
            <charset val="128"/>
          </rPr>
          <t>※誓約事項を確認し、４つ全てにプルダウンから〇を選択して入力してください。</t>
        </r>
        <r>
          <rPr>
            <sz val="9"/>
            <color indexed="81"/>
            <rFont val="MS P ゴシック"/>
            <family val="2"/>
          </rPr>
          <t xml:space="preserve">
</t>
        </r>
      </text>
    </comment>
  </commentList>
</comments>
</file>

<file path=xl/comments6.xml><?xml version="1.0" encoding="utf-8"?>
<comments xmlns="http://schemas.openxmlformats.org/spreadsheetml/2006/main">
  <authors>
    <author>渡辺 茂</author>
    <author>老健局振興課 予算係(shinkou-yosan)</author>
    <author>厚生労働省ネットワークシステム</author>
  </authors>
  <commentList>
    <comment ref="J5" authorId="0" shapeId="0">
      <text>
        <r>
          <rPr>
            <b/>
            <sz val="9"/>
            <color indexed="81"/>
            <rFont val="ＭＳ Ｐゴシック"/>
            <family val="3"/>
            <charset val="128"/>
          </rPr>
          <t>サービス種別は必ずプルダウンから選択し、手入力しないでください。</t>
        </r>
      </text>
    </comment>
    <comment ref="AC5" authorId="1" shapeId="0">
      <text>
        <r>
          <rPr>
            <b/>
            <sz val="9"/>
            <color indexed="81"/>
            <rFont val="ＭＳ Ｐゴシック"/>
            <family val="3"/>
            <charset val="128"/>
          </rPr>
          <t>※定員は短期入所系、入所施設・居住系のみ記載してください。</t>
        </r>
      </text>
    </comment>
    <comment ref="AH5" authorId="1" shapeId="0">
      <text>
        <r>
          <rPr>
            <b/>
            <sz val="9"/>
            <color indexed="81"/>
            <rFont val="ＭＳ Ｐゴシック"/>
            <family val="3"/>
            <charset val="128"/>
          </rPr>
          <t>※訪問介護事業所は訪問回数を記載してください。</t>
        </r>
      </text>
    </comment>
    <comment ref="W11" authorId="2" shapeId="0">
      <text>
        <r>
          <rPr>
            <b/>
            <sz val="9"/>
            <color indexed="81"/>
            <rFont val="ＭＳ Ｐゴシック"/>
            <family val="3"/>
            <charset val="128"/>
          </rPr>
          <t>｢サービス種別｣を選択することで、基準額が表示されます。</t>
        </r>
      </text>
    </comment>
    <comment ref="AF11" authorId="1" shapeId="0">
      <text>
        <r>
          <rPr>
            <b/>
            <sz val="9"/>
            <color indexed="81"/>
            <rFont val="ＭＳ Ｐゴシック"/>
            <family val="3"/>
            <charset val="128"/>
          </rPr>
          <t>　光熱水費・燃料費・食材料費の補助基準額の合計額の２分の１の金額が表示されます。</t>
        </r>
      </text>
    </comment>
    <comment ref="AD12" authorId="0" shapeId="0">
      <text>
        <r>
          <rPr>
            <b/>
            <sz val="9"/>
            <color indexed="81"/>
            <rFont val="ＭＳ Ｐゴシック"/>
            <family val="3"/>
            <charset val="128"/>
          </rPr>
          <t>①の光熱水費は表中４つの費目で減額がある場合は相殺し、全体で増額の場合に補助対象とします。
②③が減額の場合は記載不要です。（減額で入力した場合は「0」で表示されます）
①②③ごとに増加した額を補助対象とします。</t>
        </r>
      </text>
    </comment>
    <comment ref="AN29" authorId="0" shapeId="0">
      <text>
        <r>
          <rPr>
            <b/>
            <sz val="9"/>
            <color indexed="81"/>
            <rFont val="ＭＳ Ｐゴシック"/>
            <family val="3"/>
            <charset val="128"/>
          </rPr>
          <t>「</t>
        </r>
        <r>
          <rPr>
            <b/>
            <sz val="9"/>
            <color indexed="81"/>
            <rFont val="MS P ゴシック"/>
            <family val="2"/>
          </rPr>
          <t>NG</t>
        </r>
        <r>
          <rPr>
            <b/>
            <sz val="9"/>
            <color indexed="81"/>
            <rFont val="ＭＳ Ｐゴシック"/>
            <family val="3"/>
            <charset val="128"/>
          </rPr>
          <t>」の場合は誓約事項のチェック漏れです。</t>
        </r>
        <r>
          <rPr>
            <sz val="9"/>
            <color indexed="81"/>
            <rFont val="MS P ゴシック"/>
            <family val="2"/>
          </rPr>
          <t xml:space="preserve">
</t>
        </r>
      </text>
    </comment>
    <comment ref="A30" authorId="0" shapeId="0">
      <text>
        <r>
          <rPr>
            <b/>
            <sz val="9"/>
            <color indexed="81"/>
            <rFont val="ＭＳ Ｐゴシック"/>
            <family val="3"/>
            <charset val="128"/>
          </rPr>
          <t>※誓約事項を確認し、４つ全てにプルダウンから〇を選択して入力してください。</t>
        </r>
        <r>
          <rPr>
            <sz val="9"/>
            <color indexed="81"/>
            <rFont val="MS P ゴシック"/>
            <family val="2"/>
          </rPr>
          <t xml:space="preserve">
</t>
        </r>
      </text>
    </comment>
  </commentList>
</comments>
</file>

<file path=xl/comments7.xml><?xml version="1.0" encoding="utf-8"?>
<comments xmlns="http://schemas.openxmlformats.org/spreadsheetml/2006/main">
  <authors>
    <author>渡辺 茂</author>
    <author>老健局振興課 予算係(shinkou-yosan)</author>
    <author>厚生労働省ネットワークシステム</author>
  </authors>
  <commentList>
    <comment ref="J5" authorId="0" shapeId="0">
      <text>
        <r>
          <rPr>
            <b/>
            <sz val="9"/>
            <color indexed="81"/>
            <rFont val="ＭＳ Ｐゴシック"/>
            <family val="3"/>
            <charset val="128"/>
          </rPr>
          <t>サービス種別は必ずプルダウンから選択し、手入力しないでください。</t>
        </r>
      </text>
    </comment>
    <comment ref="AC5" authorId="1" shapeId="0">
      <text>
        <r>
          <rPr>
            <b/>
            <sz val="9"/>
            <color indexed="81"/>
            <rFont val="ＭＳ Ｐゴシック"/>
            <family val="3"/>
            <charset val="128"/>
          </rPr>
          <t>※定員は短期入所系、入所施設・居住系のみ記載してください。</t>
        </r>
      </text>
    </comment>
    <comment ref="AH5" authorId="1" shapeId="0">
      <text>
        <r>
          <rPr>
            <b/>
            <sz val="9"/>
            <color indexed="81"/>
            <rFont val="ＭＳ Ｐゴシック"/>
            <family val="3"/>
            <charset val="128"/>
          </rPr>
          <t>※訪問介護事業所は訪問回数を記載してください。</t>
        </r>
      </text>
    </comment>
    <comment ref="W11" authorId="2" shapeId="0">
      <text>
        <r>
          <rPr>
            <b/>
            <sz val="9"/>
            <color indexed="81"/>
            <rFont val="ＭＳ Ｐゴシック"/>
            <family val="3"/>
            <charset val="128"/>
          </rPr>
          <t>｢サービス種別｣を選択することで、基準額が表示されます。</t>
        </r>
      </text>
    </comment>
    <comment ref="AF11" authorId="1" shapeId="0">
      <text>
        <r>
          <rPr>
            <b/>
            <sz val="9"/>
            <color indexed="81"/>
            <rFont val="ＭＳ Ｐゴシック"/>
            <family val="3"/>
            <charset val="128"/>
          </rPr>
          <t>　光熱水費・燃料費・食材料費の補助基準額の合計額の２分の１の金額が表示されます。</t>
        </r>
      </text>
    </comment>
    <comment ref="AD12" authorId="0" shapeId="0">
      <text>
        <r>
          <rPr>
            <b/>
            <sz val="9"/>
            <color indexed="81"/>
            <rFont val="ＭＳ Ｐゴシック"/>
            <family val="3"/>
            <charset val="128"/>
          </rPr>
          <t>①の光熱水費は表中４つの費目で減額がある場合は相殺し、全体で増額の場合に補助対象とします。
②③が減額の場合は記載不要です。（減額で入力した場合は「0」で表示されます）
①②③ごとに増加した額を補助対象とします。</t>
        </r>
      </text>
    </comment>
    <comment ref="AN29" authorId="0" shapeId="0">
      <text>
        <r>
          <rPr>
            <b/>
            <sz val="9"/>
            <color indexed="81"/>
            <rFont val="ＭＳ Ｐゴシック"/>
            <family val="3"/>
            <charset val="128"/>
          </rPr>
          <t>「</t>
        </r>
        <r>
          <rPr>
            <b/>
            <sz val="9"/>
            <color indexed="81"/>
            <rFont val="MS P ゴシック"/>
            <family val="2"/>
          </rPr>
          <t>NG</t>
        </r>
        <r>
          <rPr>
            <b/>
            <sz val="9"/>
            <color indexed="81"/>
            <rFont val="ＭＳ Ｐゴシック"/>
            <family val="3"/>
            <charset val="128"/>
          </rPr>
          <t>」の場合は誓約事項のチェック漏れです。</t>
        </r>
        <r>
          <rPr>
            <sz val="9"/>
            <color indexed="81"/>
            <rFont val="MS P ゴシック"/>
            <family val="2"/>
          </rPr>
          <t xml:space="preserve">
</t>
        </r>
      </text>
    </comment>
    <comment ref="A30" authorId="0" shapeId="0">
      <text>
        <r>
          <rPr>
            <b/>
            <sz val="9"/>
            <color indexed="81"/>
            <rFont val="ＭＳ Ｐゴシック"/>
            <family val="3"/>
            <charset val="128"/>
          </rPr>
          <t>※誓約事項を確認し、４つ全てにプルダウンから〇を選択して入力してください。</t>
        </r>
        <r>
          <rPr>
            <sz val="9"/>
            <color indexed="81"/>
            <rFont val="MS P ゴシック"/>
            <family val="2"/>
          </rPr>
          <t xml:space="preserve">
</t>
        </r>
      </text>
    </comment>
  </commentList>
</comments>
</file>

<file path=xl/comments8.xml><?xml version="1.0" encoding="utf-8"?>
<comments xmlns="http://schemas.openxmlformats.org/spreadsheetml/2006/main">
  <authors>
    <author>渡辺 茂</author>
    <author>老健局振興課 予算係(shinkou-yosan)</author>
    <author>厚生労働省ネットワークシステム</author>
  </authors>
  <commentList>
    <comment ref="J5" authorId="0" shapeId="0">
      <text>
        <r>
          <rPr>
            <b/>
            <sz val="9"/>
            <color indexed="81"/>
            <rFont val="ＭＳ Ｐゴシック"/>
            <family val="3"/>
            <charset val="128"/>
          </rPr>
          <t>サービス種別は必ずプルダウンから選択し、手入力しないでください。</t>
        </r>
      </text>
    </comment>
    <comment ref="AC5" authorId="1" shapeId="0">
      <text>
        <r>
          <rPr>
            <b/>
            <sz val="9"/>
            <color indexed="81"/>
            <rFont val="ＭＳ Ｐゴシック"/>
            <family val="3"/>
            <charset val="128"/>
          </rPr>
          <t>※定員は短期入所系、入所施設・居住系のみ記載してください。</t>
        </r>
      </text>
    </comment>
    <comment ref="AH5" authorId="1" shapeId="0">
      <text>
        <r>
          <rPr>
            <b/>
            <sz val="9"/>
            <color indexed="81"/>
            <rFont val="ＭＳ Ｐゴシック"/>
            <family val="3"/>
            <charset val="128"/>
          </rPr>
          <t>※訪問介護事業所は訪問回数を記載してください。</t>
        </r>
      </text>
    </comment>
    <comment ref="W11" authorId="2" shapeId="0">
      <text>
        <r>
          <rPr>
            <b/>
            <sz val="9"/>
            <color indexed="81"/>
            <rFont val="ＭＳ Ｐゴシック"/>
            <family val="3"/>
            <charset val="128"/>
          </rPr>
          <t>｢サービス種別｣を選択することで、基準額が表示されます。</t>
        </r>
      </text>
    </comment>
    <comment ref="AF11" authorId="1" shapeId="0">
      <text>
        <r>
          <rPr>
            <b/>
            <sz val="9"/>
            <color indexed="81"/>
            <rFont val="ＭＳ Ｐゴシック"/>
            <family val="3"/>
            <charset val="128"/>
          </rPr>
          <t>　光熱水費・燃料費・食材料費の補助基準額の合計額の２分の１の金額が表示されます。</t>
        </r>
      </text>
    </comment>
    <comment ref="AD12" authorId="0" shapeId="0">
      <text>
        <r>
          <rPr>
            <b/>
            <sz val="9"/>
            <color indexed="81"/>
            <rFont val="ＭＳ Ｐゴシック"/>
            <family val="3"/>
            <charset val="128"/>
          </rPr>
          <t>①の光熱水費は表中４つの費目で減額がある場合は相殺し、全体で増額の場合に補助対象とします。
②③が減額の場合は記載不要です。（減額で入力した場合は「0」で表示されます）
①②③ごとに増加した額を補助対象とします。</t>
        </r>
      </text>
    </comment>
    <comment ref="AN29" authorId="0" shapeId="0">
      <text>
        <r>
          <rPr>
            <b/>
            <sz val="9"/>
            <color indexed="81"/>
            <rFont val="ＭＳ Ｐゴシック"/>
            <family val="3"/>
            <charset val="128"/>
          </rPr>
          <t>「</t>
        </r>
        <r>
          <rPr>
            <b/>
            <sz val="9"/>
            <color indexed="81"/>
            <rFont val="MS P ゴシック"/>
            <family val="2"/>
          </rPr>
          <t>NG</t>
        </r>
        <r>
          <rPr>
            <b/>
            <sz val="9"/>
            <color indexed="81"/>
            <rFont val="ＭＳ Ｐゴシック"/>
            <family val="3"/>
            <charset val="128"/>
          </rPr>
          <t>」の場合は誓約事項のチェック漏れです。</t>
        </r>
        <r>
          <rPr>
            <sz val="9"/>
            <color indexed="81"/>
            <rFont val="MS P ゴシック"/>
            <family val="2"/>
          </rPr>
          <t xml:space="preserve">
</t>
        </r>
      </text>
    </comment>
    <comment ref="A30" authorId="0" shapeId="0">
      <text>
        <r>
          <rPr>
            <b/>
            <sz val="9"/>
            <color indexed="81"/>
            <rFont val="ＭＳ Ｐゴシック"/>
            <family val="3"/>
            <charset val="128"/>
          </rPr>
          <t>※誓約事項を確認し、４つ全てにプルダウンから〇を選択して入力してください。</t>
        </r>
        <r>
          <rPr>
            <sz val="9"/>
            <color indexed="81"/>
            <rFont val="MS P ゴシック"/>
            <family val="2"/>
          </rPr>
          <t xml:space="preserve">
</t>
        </r>
      </text>
    </comment>
  </commentList>
</comments>
</file>

<file path=xl/comments9.xml><?xml version="1.0" encoding="utf-8"?>
<comments xmlns="http://schemas.openxmlformats.org/spreadsheetml/2006/main">
  <authors>
    <author>渡辺 茂</author>
    <author>老健局振興課 予算係(shinkou-yosan)</author>
    <author>厚生労働省ネットワークシステム</author>
  </authors>
  <commentList>
    <comment ref="J5" authorId="0" shapeId="0">
      <text>
        <r>
          <rPr>
            <b/>
            <sz val="9"/>
            <color indexed="81"/>
            <rFont val="ＭＳ Ｐゴシック"/>
            <family val="3"/>
            <charset val="128"/>
          </rPr>
          <t>サービス種別は必ずプルダウンから選択し、手入力しないでください。</t>
        </r>
      </text>
    </comment>
    <comment ref="AC5" authorId="1" shapeId="0">
      <text>
        <r>
          <rPr>
            <b/>
            <sz val="9"/>
            <color indexed="81"/>
            <rFont val="ＭＳ Ｐゴシック"/>
            <family val="3"/>
            <charset val="128"/>
          </rPr>
          <t>※定員は短期入所系、入所施設・居住系のみ記載してください。</t>
        </r>
      </text>
    </comment>
    <comment ref="AH5" authorId="1" shapeId="0">
      <text>
        <r>
          <rPr>
            <b/>
            <sz val="9"/>
            <color indexed="81"/>
            <rFont val="ＭＳ Ｐゴシック"/>
            <family val="3"/>
            <charset val="128"/>
          </rPr>
          <t>※訪問介護事業所は訪問回数を記載してください。</t>
        </r>
      </text>
    </comment>
    <comment ref="W11" authorId="2" shapeId="0">
      <text>
        <r>
          <rPr>
            <b/>
            <sz val="9"/>
            <color indexed="81"/>
            <rFont val="ＭＳ Ｐゴシック"/>
            <family val="3"/>
            <charset val="128"/>
          </rPr>
          <t>｢サービス種別｣を選択することで、基準額が表示されます。</t>
        </r>
      </text>
    </comment>
    <comment ref="AF11" authorId="1" shapeId="0">
      <text>
        <r>
          <rPr>
            <b/>
            <sz val="9"/>
            <color indexed="81"/>
            <rFont val="ＭＳ Ｐゴシック"/>
            <family val="3"/>
            <charset val="128"/>
          </rPr>
          <t>　光熱水費・燃料費・食材料費の補助基準額の合計額の２分の１の金額が表示されます。</t>
        </r>
      </text>
    </comment>
    <comment ref="AD12" authorId="0" shapeId="0">
      <text>
        <r>
          <rPr>
            <b/>
            <sz val="9"/>
            <color indexed="81"/>
            <rFont val="ＭＳ Ｐゴシック"/>
            <family val="3"/>
            <charset val="128"/>
          </rPr>
          <t>①の光熱水費は表中４つの費目で減額がある場合は相殺し、全体で増額の場合に補助対象とします。
②③が減額の場合は記載不要です。（減額で入力した場合は「0」で表示されます）
①②③ごとに増加した額を補助対象とします。</t>
        </r>
      </text>
    </comment>
    <comment ref="AN29" authorId="0" shapeId="0">
      <text>
        <r>
          <rPr>
            <b/>
            <sz val="9"/>
            <color indexed="81"/>
            <rFont val="ＭＳ Ｐゴシック"/>
            <family val="3"/>
            <charset val="128"/>
          </rPr>
          <t>「</t>
        </r>
        <r>
          <rPr>
            <b/>
            <sz val="9"/>
            <color indexed="81"/>
            <rFont val="MS P ゴシック"/>
            <family val="2"/>
          </rPr>
          <t>NG</t>
        </r>
        <r>
          <rPr>
            <b/>
            <sz val="9"/>
            <color indexed="81"/>
            <rFont val="ＭＳ Ｐゴシック"/>
            <family val="3"/>
            <charset val="128"/>
          </rPr>
          <t>」の場合は誓約事項のチェック漏れです。</t>
        </r>
        <r>
          <rPr>
            <sz val="9"/>
            <color indexed="81"/>
            <rFont val="MS P ゴシック"/>
            <family val="2"/>
          </rPr>
          <t xml:space="preserve">
</t>
        </r>
      </text>
    </comment>
    <comment ref="A30" authorId="0" shapeId="0">
      <text>
        <r>
          <rPr>
            <b/>
            <sz val="9"/>
            <color indexed="81"/>
            <rFont val="ＭＳ Ｐゴシック"/>
            <family val="3"/>
            <charset val="128"/>
          </rPr>
          <t>※誓約事項を確認し、４つ全てにプルダウンから〇を選択して入力してください。</t>
        </r>
        <r>
          <rPr>
            <sz val="9"/>
            <color indexed="81"/>
            <rFont val="MS P ゴシック"/>
            <family val="2"/>
          </rPr>
          <t xml:space="preserve">
</t>
        </r>
      </text>
    </comment>
  </commentList>
</comments>
</file>

<file path=xl/sharedStrings.xml><?xml version="1.0" encoding="utf-8"?>
<sst xmlns="http://schemas.openxmlformats.org/spreadsheetml/2006/main" count="1280" uniqueCount="243">
  <si>
    <t>フリガナ</t>
    <phoneticPr fontId="3"/>
  </si>
  <si>
    <t>日</t>
    <rPh sb="0" eb="1">
      <t>ニチ</t>
    </rPh>
    <phoneticPr fontId="3"/>
  </si>
  <si>
    <t>月</t>
    <rPh sb="0" eb="1">
      <t>ゲツ</t>
    </rPh>
    <phoneticPr fontId="3"/>
  </si>
  <si>
    <t>年</t>
    <rPh sb="0" eb="1">
      <t>ネン</t>
    </rPh>
    <phoneticPr fontId="3"/>
  </si>
  <si>
    <t>フリガナ</t>
    <phoneticPr fontId="3"/>
  </si>
  <si>
    <t>名　　称</t>
    <rPh sb="0" eb="1">
      <t>ナ</t>
    </rPh>
    <rPh sb="3" eb="4">
      <t>ショウ</t>
    </rPh>
    <phoneticPr fontId="3"/>
  </si>
  <si>
    <t>（郵便番号</t>
    <rPh sb="1" eb="3">
      <t>ユウビン</t>
    </rPh>
    <rPh sb="3" eb="5">
      <t>バンゴウ</t>
    </rPh>
    <phoneticPr fontId="3"/>
  </si>
  <si>
    <t>‐</t>
    <phoneticPr fontId="3"/>
  </si>
  <si>
    <t>）</t>
    <phoneticPr fontId="3"/>
  </si>
  <si>
    <t>連絡先</t>
    <rPh sb="0" eb="3">
      <t>レンラクサキ</t>
    </rPh>
    <phoneticPr fontId="3"/>
  </si>
  <si>
    <t>電話番号</t>
    <rPh sb="0" eb="2">
      <t>デンワ</t>
    </rPh>
    <rPh sb="2" eb="4">
      <t>バンゴウ</t>
    </rPh>
    <phoneticPr fontId="3"/>
  </si>
  <si>
    <t>代表者の職・氏名</t>
    <rPh sb="0" eb="3">
      <t>ダイヒョウシャ</t>
    </rPh>
    <rPh sb="4" eb="5">
      <t>ショク</t>
    </rPh>
    <rPh sb="6" eb="8">
      <t>シメイ</t>
    </rPh>
    <phoneticPr fontId="3"/>
  </si>
  <si>
    <t>職　　名</t>
    <rPh sb="0" eb="1">
      <t>ショク</t>
    </rPh>
    <rPh sb="3" eb="4">
      <t>ナ</t>
    </rPh>
    <phoneticPr fontId="3"/>
  </si>
  <si>
    <t>氏　　名</t>
    <rPh sb="0" eb="1">
      <t>シ</t>
    </rPh>
    <rPh sb="3" eb="4">
      <t>ナ</t>
    </rPh>
    <phoneticPr fontId="3"/>
  </si>
  <si>
    <t>　標記について、次のとおり申請します。</t>
    <rPh sb="1" eb="3">
      <t>ヒョウキ</t>
    </rPh>
    <rPh sb="8" eb="9">
      <t>ツギ</t>
    </rPh>
    <rPh sb="13" eb="15">
      <t>シンセイ</t>
    </rPh>
    <phoneticPr fontId="3"/>
  </si>
  <si>
    <t>申請に関する担当者</t>
    <rPh sb="0" eb="2">
      <t>シンセイ</t>
    </rPh>
    <rPh sb="3" eb="4">
      <t>カン</t>
    </rPh>
    <rPh sb="6" eb="9">
      <t>タントウシャ</t>
    </rPh>
    <phoneticPr fontId="3"/>
  </si>
  <si>
    <t>申請額</t>
    <rPh sb="0" eb="3">
      <t>シンセイガク</t>
    </rPh>
    <phoneticPr fontId="3"/>
  </si>
  <si>
    <t>か所</t>
    <rPh sb="1" eb="2">
      <t>ショ</t>
    </rPh>
    <phoneticPr fontId="3"/>
  </si>
  <si>
    <t>訪問看護事業所</t>
  </si>
  <si>
    <t>訪問リハビリテーション事業所</t>
  </si>
  <si>
    <t>居宅介護支援事業所</t>
  </si>
  <si>
    <t>訪問系</t>
    <rPh sb="0" eb="2">
      <t>ホウモン</t>
    </rPh>
    <rPh sb="2" eb="3">
      <t>ケイ</t>
    </rPh>
    <phoneticPr fontId="3"/>
  </si>
  <si>
    <t>入所施設・居住系</t>
    <rPh sb="0" eb="2">
      <t>ニュウショ</t>
    </rPh>
    <rPh sb="2" eb="4">
      <t>シセツ</t>
    </rPh>
    <rPh sb="5" eb="7">
      <t>キョジュウ</t>
    </rPh>
    <rPh sb="7" eb="8">
      <t>ケイ</t>
    </rPh>
    <phoneticPr fontId="3"/>
  </si>
  <si>
    <t>短期入所療養介護事業所</t>
    <rPh sb="0" eb="2">
      <t>タンキ</t>
    </rPh>
    <rPh sb="2" eb="4">
      <t>ニュウショ</t>
    </rPh>
    <rPh sb="4" eb="6">
      <t>リョウヨウ</t>
    </rPh>
    <rPh sb="6" eb="8">
      <t>カイゴ</t>
    </rPh>
    <rPh sb="8" eb="11">
      <t>ジギョウショ</t>
    </rPh>
    <phoneticPr fontId="3"/>
  </si>
  <si>
    <t>短期入所生活介護事業所</t>
    <phoneticPr fontId="3"/>
  </si>
  <si>
    <t>小　　計</t>
    <rPh sb="0" eb="1">
      <t>ショウ</t>
    </rPh>
    <rPh sb="3" eb="4">
      <t>ケイ</t>
    </rPh>
    <phoneticPr fontId="3"/>
  </si>
  <si>
    <t>事業所・施設の名称</t>
    <rPh sb="0" eb="3">
      <t>ジギョウショ</t>
    </rPh>
    <rPh sb="4" eb="6">
      <t>シセツ</t>
    </rPh>
    <rPh sb="7" eb="9">
      <t>メイショウ</t>
    </rPh>
    <phoneticPr fontId="3"/>
  </si>
  <si>
    <t>管理者の氏名</t>
    <rPh sb="0" eb="3">
      <t>カンリシャ</t>
    </rPh>
    <rPh sb="4" eb="6">
      <t>シメイ</t>
    </rPh>
    <phoneticPr fontId="3"/>
  </si>
  <si>
    <t>事業所・施設の状況</t>
    <rPh sb="0" eb="3">
      <t>ジギョウショ</t>
    </rPh>
    <rPh sb="4" eb="6">
      <t>シセツ</t>
    </rPh>
    <rPh sb="7" eb="9">
      <t>ジョウキョウ</t>
    </rPh>
    <phoneticPr fontId="3"/>
  </si>
  <si>
    <t>所要額</t>
    <rPh sb="0" eb="3">
      <t>ショヨウガク</t>
    </rPh>
    <phoneticPr fontId="3"/>
  </si>
  <si>
    <t>通所介護事業所（通常規模型）</t>
    <rPh sb="0" eb="2">
      <t>ツウショ</t>
    </rPh>
    <rPh sb="2" eb="4">
      <t>カイゴ</t>
    </rPh>
    <rPh sb="4" eb="7">
      <t>ジギョウショ</t>
    </rPh>
    <phoneticPr fontId="3"/>
  </si>
  <si>
    <t>通所介護事業所（大規模型（Ⅰ））</t>
    <rPh sb="0" eb="2">
      <t>ツウショ</t>
    </rPh>
    <rPh sb="2" eb="4">
      <t>カイゴ</t>
    </rPh>
    <rPh sb="4" eb="7">
      <t>ジギョウショ</t>
    </rPh>
    <phoneticPr fontId="3"/>
  </si>
  <si>
    <t>通所介護事業所（大規模型（Ⅱ））</t>
    <rPh sb="0" eb="2">
      <t>ツウショ</t>
    </rPh>
    <rPh sb="2" eb="4">
      <t>カイゴ</t>
    </rPh>
    <rPh sb="4" eb="7">
      <t>ジギョウショ</t>
    </rPh>
    <phoneticPr fontId="3"/>
  </si>
  <si>
    <t>申　請　者</t>
    <rPh sb="0" eb="1">
      <t>サル</t>
    </rPh>
    <rPh sb="2" eb="3">
      <t>ショウ</t>
    </rPh>
    <rPh sb="4" eb="5">
      <t>シャ</t>
    </rPh>
    <phoneticPr fontId="3"/>
  </si>
  <si>
    <t>所在地</t>
    <rPh sb="0" eb="3">
      <t>ショザイチ</t>
    </rPh>
    <phoneticPr fontId="3"/>
  </si>
  <si>
    <t>E-mail</t>
    <phoneticPr fontId="3"/>
  </si>
  <si>
    <t>短期入所系</t>
    <rPh sb="0" eb="2">
      <t>タンキ</t>
    </rPh>
    <rPh sb="2" eb="4">
      <t>ニュウショ</t>
    </rPh>
    <rPh sb="4" eb="5">
      <t>ケイ</t>
    </rPh>
    <phoneticPr fontId="3"/>
  </si>
  <si>
    <t>地域密着型通所介護事業所(療養通所介護事業所を含む)</t>
    <rPh sb="13" eb="15">
      <t>リョウヨウ</t>
    </rPh>
    <rPh sb="15" eb="17">
      <t>ツウショ</t>
    </rPh>
    <rPh sb="17" eb="19">
      <t>カイゴ</t>
    </rPh>
    <rPh sb="19" eb="22">
      <t>ジギョウショ</t>
    </rPh>
    <rPh sb="23" eb="24">
      <t>フク</t>
    </rPh>
    <phoneticPr fontId="3"/>
  </si>
  <si>
    <t>事業所･施設数</t>
    <rPh sb="0" eb="3">
      <t>ジギョウショ</t>
    </rPh>
    <rPh sb="4" eb="6">
      <t>シセツ</t>
    </rPh>
    <rPh sb="6" eb="7">
      <t>スウ</t>
    </rPh>
    <phoneticPr fontId="3"/>
  </si>
  <si>
    <t>定員</t>
    <rPh sb="0" eb="2">
      <t>テイイン</t>
    </rPh>
    <phoneticPr fontId="3"/>
  </si>
  <si>
    <t>事業所・施設の所在地</t>
    <rPh sb="0" eb="3">
      <t>ジギョウショ</t>
    </rPh>
    <rPh sb="4" eb="6">
      <t>シセツ</t>
    </rPh>
    <rPh sb="7" eb="10">
      <t>ショザイチ</t>
    </rPh>
    <phoneticPr fontId="3"/>
  </si>
  <si>
    <t>事業所・施設名</t>
    <rPh sb="0" eb="3">
      <t>ジギョウショ</t>
    </rPh>
    <rPh sb="4" eb="7">
      <t>シセツメイ</t>
    </rPh>
    <phoneticPr fontId="3"/>
  </si>
  <si>
    <t>基準単価</t>
    <rPh sb="0" eb="2">
      <t>キジュン</t>
    </rPh>
    <rPh sb="2" eb="4">
      <t>タンカ</t>
    </rPh>
    <phoneticPr fontId="3"/>
  </si>
  <si>
    <t>基準単価(a)</t>
    <rPh sb="0" eb="2">
      <t>キジュン</t>
    </rPh>
    <rPh sb="2" eb="4">
      <t>タンカ</t>
    </rPh>
    <phoneticPr fontId="3"/>
  </si>
  <si>
    <t>所要額(b)</t>
    <rPh sb="0" eb="3">
      <t>ショヨウガク</t>
    </rPh>
    <phoneticPr fontId="3"/>
  </si>
  <si>
    <t>申請額(c)</t>
    <rPh sb="0" eb="3">
      <t>シンセイガク</t>
    </rPh>
    <phoneticPr fontId="3"/>
  </si>
  <si>
    <t>サービス種別</t>
    <rPh sb="4" eb="6">
      <t>シュベツ</t>
    </rPh>
    <phoneticPr fontId="3"/>
  </si>
  <si>
    <t>No.</t>
    <phoneticPr fontId="3"/>
  </si>
  <si>
    <t>　　令和</t>
    <rPh sb="2" eb="4">
      <t>レイワ</t>
    </rPh>
    <phoneticPr fontId="3"/>
  </si>
  <si>
    <t>各事業所の作業</t>
    <rPh sb="0" eb="1">
      <t>カク</t>
    </rPh>
    <rPh sb="1" eb="4">
      <t>ジギョウショ</t>
    </rPh>
    <rPh sb="5" eb="7">
      <t>サギョウ</t>
    </rPh>
    <phoneticPr fontId="3"/>
  </si>
  <si>
    <t>手順</t>
    <rPh sb="0" eb="2">
      <t>テジュン</t>
    </rPh>
    <phoneticPr fontId="3"/>
  </si>
  <si>
    <t>本Excelを管内の事業者・事業所に配布</t>
    <rPh sb="0" eb="1">
      <t>ホン</t>
    </rPh>
    <rPh sb="7" eb="9">
      <t>カンナイ</t>
    </rPh>
    <rPh sb="10" eb="13">
      <t>ジギョウシャ</t>
    </rPh>
    <rPh sb="14" eb="17">
      <t>ジギョウショ</t>
    </rPh>
    <rPh sb="18" eb="20">
      <t>ハイフ</t>
    </rPh>
    <phoneticPr fontId="3"/>
  </si>
  <si>
    <t>事業者（法人本部）の作業</t>
    <rPh sb="0" eb="3">
      <t>ジギョウシャ</t>
    </rPh>
    <rPh sb="4" eb="6">
      <t>ホウジン</t>
    </rPh>
    <rPh sb="6" eb="8">
      <t>ホンブ</t>
    </rPh>
    <rPh sb="10" eb="12">
      <t>サギョウ</t>
    </rPh>
    <phoneticPr fontId="3"/>
  </si>
  <si>
    <t>本申請書の使い方</t>
    <rPh sb="0" eb="1">
      <t>ホン</t>
    </rPh>
    <rPh sb="1" eb="4">
      <t>シンセイショ</t>
    </rPh>
    <rPh sb="5" eb="6">
      <t>ツカ</t>
    </rPh>
    <rPh sb="7" eb="8">
      <t>カタ</t>
    </rPh>
    <phoneticPr fontId="3"/>
  </si>
  <si>
    <r>
      <t>通所リハビリテーション事業所</t>
    </r>
    <r>
      <rPr>
        <sz val="9"/>
        <color theme="1"/>
        <rFont val="ＭＳ 明朝"/>
        <family val="1"/>
        <charset val="128"/>
      </rPr>
      <t>（通常規模型）</t>
    </r>
    <phoneticPr fontId="3"/>
  </si>
  <si>
    <r>
      <t>通所リハビリテーション事業所</t>
    </r>
    <r>
      <rPr>
        <sz val="9"/>
        <color theme="1"/>
        <rFont val="ＭＳ 明朝"/>
        <family val="1"/>
        <charset val="128"/>
      </rPr>
      <t>（大規模型（Ⅰ））</t>
    </r>
    <phoneticPr fontId="3"/>
  </si>
  <si>
    <r>
      <t>通所リハビリテーション事業所</t>
    </r>
    <r>
      <rPr>
        <sz val="9"/>
        <color theme="1"/>
        <rFont val="ＭＳ 明朝"/>
        <family val="1"/>
        <charset val="128"/>
      </rPr>
      <t>（大規模型（Ⅱ））</t>
    </r>
    <phoneticPr fontId="3"/>
  </si>
  <si>
    <t>通所系</t>
    <rPh sb="0" eb="2">
      <t>ツウショ</t>
    </rPh>
    <rPh sb="2" eb="3">
      <t>ケイ</t>
    </rPh>
    <phoneticPr fontId="3"/>
  </si>
  <si>
    <t>/事業所</t>
  </si>
  <si>
    <t>訪問介護事業所（訪問回数1,200回以下）</t>
    <phoneticPr fontId="3"/>
  </si>
  <si>
    <t>訪問介護事業所（訪問回数1,201回以上2,000回以下）</t>
    <phoneticPr fontId="3"/>
  </si>
  <si>
    <t>訪問介護事業所（訪問回数2,001回以上）</t>
    <phoneticPr fontId="3"/>
  </si>
  <si>
    <t>介護老人福祉施設（定員39人以下）</t>
    <phoneticPr fontId="3"/>
  </si>
  <si>
    <t>介護老人福祉施設（定員40人以上49人以下）</t>
    <phoneticPr fontId="3"/>
  </si>
  <si>
    <t>介護老人福祉施設（定員50人以上69人以下）</t>
    <phoneticPr fontId="3"/>
  </si>
  <si>
    <t>介護老人福祉施設（定員70人以上89人以下）</t>
    <phoneticPr fontId="3"/>
  </si>
  <si>
    <t>介護老人福祉施設（定員90人以上）</t>
    <phoneticPr fontId="3"/>
  </si>
  <si>
    <t>地域密着型介護老人福祉施設（定員19人以下）</t>
    <phoneticPr fontId="3"/>
  </si>
  <si>
    <t>介護老人保健施設（定員39人以下）</t>
    <phoneticPr fontId="3"/>
  </si>
  <si>
    <t>介護老人保健施設（定員40人以上49人以下）</t>
    <phoneticPr fontId="3"/>
  </si>
  <si>
    <t>介護老人保健施設（定員50人以上69人以下）</t>
    <phoneticPr fontId="3"/>
  </si>
  <si>
    <t>介護老人保健施設（定員70人以上89人以下）</t>
    <phoneticPr fontId="3"/>
  </si>
  <si>
    <t>介護老人保健施設（定員90人以上）</t>
    <phoneticPr fontId="3"/>
  </si>
  <si>
    <t>（定員39人以下）</t>
    <phoneticPr fontId="3"/>
  </si>
  <si>
    <t>（定員40人以上49人以下）</t>
    <phoneticPr fontId="3"/>
  </si>
  <si>
    <t>（定員50人以上69人以下）</t>
    <phoneticPr fontId="3"/>
  </si>
  <si>
    <t>（定員70人以上89人以下）</t>
    <phoneticPr fontId="3"/>
  </si>
  <si>
    <t>（定員90人以上）</t>
    <phoneticPr fontId="3"/>
  </si>
  <si>
    <t>（定員20人以上）</t>
    <phoneticPr fontId="3"/>
  </si>
  <si>
    <t>認知症対応型共同生活介護事業所（定員14人以下）</t>
    <phoneticPr fontId="3"/>
  </si>
  <si>
    <t>（定員15人以上）</t>
    <phoneticPr fontId="3"/>
  </si>
  <si>
    <t>介護老人福祉施設</t>
    <phoneticPr fontId="3"/>
  </si>
  <si>
    <t>地域密着型介護老人福祉施設</t>
    <phoneticPr fontId="3"/>
  </si>
  <si>
    <t>（定員19人以下）</t>
    <phoneticPr fontId="3"/>
  </si>
  <si>
    <t>介護老人保健施設</t>
    <phoneticPr fontId="3"/>
  </si>
  <si>
    <t>認知症対応型共同生活介護事業所</t>
    <phoneticPr fontId="3"/>
  </si>
  <si>
    <t>（定員14人以下）</t>
    <phoneticPr fontId="3"/>
  </si>
  <si>
    <t>（定員20人以下）</t>
    <phoneticPr fontId="3"/>
  </si>
  <si>
    <t>（定員21人以上）</t>
  </si>
  <si>
    <t>訪問介護事業所</t>
    <phoneticPr fontId="3"/>
  </si>
  <si>
    <t>（訪問回数1,200回以下）</t>
  </si>
  <si>
    <t>（訪問回数1,201回以上2,000回以下）</t>
    <phoneticPr fontId="3"/>
  </si>
  <si>
    <t>（訪問回数2,001回以上）</t>
    <phoneticPr fontId="3"/>
  </si>
  <si>
    <t>合　　計</t>
    <rPh sb="0" eb="1">
      <t>ゴウ</t>
    </rPh>
    <rPh sb="3" eb="4">
      <t>ケイ</t>
    </rPh>
    <phoneticPr fontId="3"/>
  </si>
  <si>
    <t>円</t>
  </si>
  <si>
    <t>（単位:円）</t>
    <rPh sb="1" eb="3">
      <t>タンイ</t>
    </rPh>
    <rPh sb="4" eb="5">
      <t>エン</t>
    </rPh>
    <phoneticPr fontId="3"/>
  </si>
  <si>
    <t>基準単価</t>
    <phoneticPr fontId="3"/>
  </si>
  <si>
    <t>短期入所療養介護事業所（定員21人以上）</t>
    <phoneticPr fontId="3"/>
  </si>
  <si>
    <t>/施設</t>
    <rPh sb="1" eb="3">
      <t>シセツ</t>
    </rPh>
    <phoneticPr fontId="3"/>
  </si>
  <si>
    <t>認知症対応型共同生活介護事業所（定員15人以上）</t>
    <phoneticPr fontId="3"/>
  </si>
  <si>
    <t>円</t>
    <rPh sb="0" eb="1">
      <t>エン</t>
    </rPh>
    <phoneticPr fontId="3"/>
  </si>
  <si>
    <t>誓　約　事　項</t>
    <rPh sb="0" eb="1">
      <t>チカイ</t>
    </rPh>
    <rPh sb="2" eb="3">
      <t>ヤク</t>
    </rPh>
    <rPh sb="4" eb="5">
      <t>コト</t>
    </rPh>
    <rPh sb="6" eb="7">
      <t>コウ</t>
    </rPh>
    <phoneticPr fontId="3"/>
  </si>
  <si>
    <t>本Excelを各事業所に配布し、個票のシートを記入するように依頼　</t>
    <rPh sb="0" eb="1">
      <t>ホン</t>
    </rPh>
    <rPh sb="7" eb="8">
      <t>カク</t>
    </rPh>
    <rPh sb="8" eb="11">
      <t>ジギョウショ</t>
    </rPh>
    <rPh sb="12" eb="14">
      <t>ハイフ</t>
    </rPh>
    <rPh sb="16" eb="18">
      <t>コヒョウ</t>
    </rPh>
    <rPh sb="23" eb="25">
      <t>キニュウ</t>
    </rPh>
    <rPh sb="30" eb="32">
      <t>イライ</t>
    </rPh>
    <phoneticPr fontId="3"/>
  </si>
  <si>
    <t>個表シート（個票●）の着色セルを入力（黄色セル：必要情報の入力・該当する取組内容のチェック）し、事業者（法人本部）へ返送</t>
    <rPh sb="0" eb="2">
      <t>コヒョウ</t>
    </rPh>
    <rPh sb="6" eb="8">
      <t>コヒョウ</t>
    </rPh>
    <rPh sb="11" eb="13">
      <t>チャクショク</t>
    </rPh>
    <rPh sb="16" eb="18">
      <t>ニュウリョク</t>
    </rPh>
    <rPh sb="19" eb="21">
      <t>キイロ</t>
    </rPh>
    <rPh sb="24" eb="26">
      <t>ヒツヨウ</t>
    </rPh>
    <rPh sb="26" eb="28">
      <t>ジョウホウ</t>
    </rPh>
    <rPh sb="29" eb="31">
      <t>ニュウリョク</t>
    </rPh>
    <rPh sb="32" eb="34">
      <t>ガイトウ</t>
    </rPh>
    <rPh sb="36" eb="38">
      <t>トリクミ</t>
    </rPh>
    <rPh sb="38" eb="40">
      <t>ナイヨウ</t>
    </rPh>
    <rPh sb="48" eb="51">
      <t>ジギョウシャ</t>
    </rPh>
    <rPh sb="52" eb="54">
      <t>ホウジン</t>
    </rPh>
    <rPh sb="54" eb="56">
      <t>ホンブ</t>
    </rPh>
    <rPh sb="58" eb="60">
      <t>ヘンソウ</t>
    </rPh>
    <phoneticPr fontId="3"/>
  </si>
  <si>
    <t>電話番号</t>
  </si>
  <si>
    <t>住所</t>
  </si>
  <si>
    <t>人</t>
    <rPh sb="0" eb="1">
      <t>ニン</t>
    </rPh>
    <phoneticPr fontId="3"/>
  </si>
  <si>
    <t>回</t>
    <rPh sb="0" eb="1">
      <t>カイ</t>
    </rPh>
    <phoneticPr fontId="3"/>
  </si>
  <si>
    <t xml:space="preserve">　
</t>
    <phoneticPr fontId="3"/>
  </si>
  <si>
    <t>訪問
回数</t>
    <rPh sb="0" eb="2">
      <t>ホウモン</t>
    </rPh>
    <rPh sb="3" eb="5">
      <t>カイスウ</t>
    </rPh>
    <phoneticPr fontId="3"/>
  </si>
  <si>
    <t>代表となる法人名</t>
    <phoneticPr fontId="3"/>
  </si>
  <si>
    <t>糸魚川市長　</t>
    <rPh sb="0" eb="4">
      <t>イトイガワシ</t>
    </rPh>
    <rPh sb="4" eb="5">
      <t>チョウ</t>
    </rPh>
    <phoneticPr fontId="3"/>
  </si>
  <si>
    <t>軽費老人ホーム（定員40人以上49人以下）</t>
    <phoneticPr fontId="3"/>
  </si>
  <si>
    <t>軽費老人ホーム（定員50人以上69人以下）</t>
    <phoneticPr fontId="3"/>
  </si>
  <si>
    <t>軽費老人ホーム（定員70人以上89人以下）</t>
    <phoneticPr fontId="3"/>
  </si>
  <si>
    <t>軽費老人ホーム（定員90人以上）</t>
    <phoneticPr fontId="3"/>
  </si>
  <si>
    <t>右の太枠内が○になれば、申請額一覧シートに記入内容がコピーされます⇒</t>
    <rPh sb="0" eb="1">
      <t>ミギ</t>
    </rPh>
    <rPh sb="2" eb="4">
      <t>フトワク</t>
    </rPh>
    <rPh sb="4" eb="5">
      <t>ナイ</t>
    </rPh>
    <rPh sb="12" eb="15">
      <t>シンセイガク</t>
    </rPh>
    <rPh sb="15" eb="17">
      <t>イチラン</t>
    </rPh>
    <rPh sb="21" eb="23">
      <t>キニュウ</t>
    </rPh>
    <rPh sb="23" eb="25">
      <t>ナイヨウ</t>
    </rPh>
    <phoneticPr fontId="3"/>
  </si>
  <si>
    <t>一覧転記可否</t>
    <rPh sb="0" eb="2">
      <t>イチラン</t>
    </rPh>
    <rPh sb="2" eb="4">
      <t>テンキ</t>
    </rPh>
    <rPh sb="4" eb="6">
      <t>カヒ</t>
    </rPh>
    <phoneticPr fontId="3"/>
  </si>
  <si>
    <t>介護予防支援事業所（地域包括支援センター）</t>
    <rPh sb="0" eb="2">
      <t>カイゴ</t>
    </rPh>
    <rPh sb="2" eb="4">
      <t>ヨボウ</t>
    </rPh>
    <rPh sb="4" eb="6">
      <t>シエン</t>
    </rPh>
    <rPh sb="6" eb="8">
      <t>ジギョウ</t>
    </rPh>
    <rPh sb="8" eb="9">
      <t>ショ</t>
    </rPh>
    <rPh sb="10" eb="12">
      <t>チイキ</t>
    </rPh>
    <rPh sb="12" eb="14">
      <t>ホウカツ</t>
    </rPh>
    <rPh sb="14" eb="16">
      <t>シエン</t>
    </rPh>
    <phoneticPr fontId="3"/>
  </si>
  <si>
    <t>福祉用具貸与事業所</t>
    <rPh sb="0" eb="2">
      <t>フクシ</t>
    </rPh>
    <rPh sb="2" eb="4">
      <t>ヨウグ</t>
    </rPh>
    <rPh sb="4" eb="6">
      <t>タイヨ</t>
    </rPh>
    <rPh sb="6" eb="8">
      <t>ジギョウ</t>
    </rPh>
    <rPh sb="8" eb="9">
      <t>ショ</t>
    </rPh>
    <phoneticPr fontId="3"/>
  </si>
  <si>
    <t>軽費老人ホーム</t>
    <rPh sb="0" eb="2">
      <t>ケイヒ</t>
    </rPh>
    <rPh sb="2" eb="4">
      <t>ロウジン</t>
    </rPh>
    <phoneticPr fontId="3"/>
  </si>
  <si>
    <t>（定員70人以上89人以下）</t>
    <rPh sb="1" eb="3">
      <t>テイイン</t>
    </rPh>
    <phoneticPr fontId="3"/>
  </si>
  <si>
    <t>認知症対応型通所介護事業所</t>
    <phoneticPr fontId="3"/>
  </si>
  <si>
    <t>通所介護事業所（通常規模型）</t>
    <phoneticPr fontId="3"/>
  </si>
  <si>
    <t>通所介護事業所（大規模型（Ⅰ））</t>
    <phoneticPr fontId="3"/>
  </si>
  <si>
    <t>通所介護事業所（大規模型（Ⅱ））</t>
    <phoneticPr fontId="3"/>
  </si>
  <si>
    <t>地域密着型通所介護事業所(療養通所介護事業所を含む)</t>
    <phoneticPr fontId="3"/>
  </si>
  <si>
    <t>認知症対応型通所介護事業所</t>
    <phoneticPr fontId="3"/>
  </si>
  <si>
    <t>通所リハビリテーション事業所（通常規模型）</t>
    <phoneticPr fontId="3"/>
  </si>
  <si>
    <t>通所リハビリテーション事業所（大規模型（Ⅰ））</t>
    <phoneticPr fontId="3"/>
  </si>
  <si>
    <t>通所リハビリテーション事業所（大規模型（Ⅱ））</t>
    <phoneticPr fontId="3"/>
  </si>
  <si>
    <t>短期入所療養介護事業所（定員20人以下）</t>
    <phoneticPr fontId="3"/>
  </si>
  <si>
    <t>訪問看護事業所</t>
    <phoneticPr fontId="3"/>
  </si>
  <si>
    <t>訪問リハビリテーション事業所</t>
    <phoneticPr fontId="3"/>
  </si>
  <si>
    <t>居宅介護支援事業所</t>
    <phoneticPr fontId="3"/>
  </si>
  <si>
    <t>介護予防支援事業所（地域包括支援センター）</t>
    <phoneticPr fontId="3"/>
  </si>
  <si>
    <t>福祉用具貸与事業所</t>
    <phoneticPr fontId="3"/>
  </si>
  <si>
    <t>地域密着型介護老人福祉施設（定員20人以上）</t>
    <phoneticPr fontId="3"/>
  </si>
  <si>
    <t>軽費老人ホーム（定員39人以下）</t>
    <phoneticPr fontId="3"/>
  </si>
  <si>
    <t>か所</t>
  </si>
  <si>
    <t>水色部のみ入力してください</t>
    <rPh sb="0" eb="2">
      <t>ミズイロ</t>
    </rPh>
    <rPh sb="2" eb="3">
      <t>ブ</t>
    </rPh>
    <rPh sb="5" eb="7">
      <t>ニュウリョク</t>
    </rPh>
    <phoneticPr fontId="3"/>
  </si>
  <si>
    <t>★式が入力されていますので編集しないでください★</t>
    <rPh sb="1" eb="2">
      <t>シキ</t>
    </rPh>
    <rPh sb="3" eb="5">
      <t>ニュウリョク</t>
    </rPh>
    <rPh sb="13" eb="15">
      <t>ヘンシュウ</t>
    </rPh>
    <phoneticPr fontId="3"/>
  </si>
  <si>
    <t>★入力不要です（個票から自動転記されます。記載内容を確認）★</t>
    <rPh sb="1" eb="3">
      <t>ニュウリョク</t>
    </rPh>
    <rPh sb="3" eb="5">
      <t>フヨウ</t>
    </rPh>
    <rPh sb="8" eb="10">
      <t>コヒョウ</t>
    </rPh>
    <rPh sb="12" eb="14">
      <t>ジドウ</t>
    </rPh>
    <rPh sb="14" eb="16">
      <t>テンキ</t>
    </rPh>
    <rPh sb="21" eb="23">
      <t>キサイ</t>
    </rPh>
    <rPh sb="23" eb="25">
      <t>ナイヨウ</t>
    </rPh>
    <rPh sb="26" eb="28">
      <t>カクニン</t>
    </rPh>
    <phoneticPr fontId="3"/>
  </si>
  <si>
    <t>事業所数</t>
    <rPh sb="0" eb="3">
      <t>ジギョウショ</t>
    </rPh>
    <rPh sb="3" eb="4">
      <t>スウ</t>
    </rPh>
    <phoneticPr fontId="3"/>
  </si>
  <si>
    <t>か所</t>
    <rPh sb="1" eb="2">
      <t>ショ</t>
    </rPh>
    <phoneticPr fontId="3"/>
  </si>
  <si>
    <t>円</t>
    <rPh sb="0" eb="1">
      <t>エン</t>
    </rPh>
    <phoneticPr fontId="3"/>
  </si>
  <si>
    <t>申請額</t>
    <rPh sb="0" eb="3">
      <t>シンセイガク</t>
    </rPh>
    <phoneticPr fontId="3"/>
  </si>
  <si>
    <t>申請内訳</t>
    <rPh sb="0" eb="2">
      <t>シンセイ</t>
    </rPh>
    <rPh sb="2" eb="4">
      <t>ウチワケ</t>
    </rPh>
    <phoneticPr fontId="3"/>
  </si>
  <si>
    <t>　上記の補助金については、以下の口座に振り込んでください。</t>
    <rPh sb="1" eb="3">
      <t>ジョウキ</t>
    </rPh>
    <rPh sb="4" eb="7">
      <t>ホジョキン</t>
    </rPh>
    <rPh sb="13" eb="15">
      <t>イカ</t>
    </rPh>
    <rPh sb="16" eb="18">
      <t>コウザ</t>
    </rPh>
    <rPh sb="19" eb="20">
      <t>フ</t>
    </rPh>
    <rPh sb="21" eb="22">
      <t>コ</t>
    </rPh>
    <phoneticPr fontId="3"/>
  </si>
  <si>
    <t>金融機関名</t>
    <rPh sb="0" eb="2">
      <t>キンユウ</t>
    </rPh>
    <rPh sb="2" eb="4">
      <t>キカン</t>
    </rPh>
    <rPh sb="4" eb="5">
      <t>メイ</t>
    </rPh>
    <phoneticPr fontId="3"/>
  </si>
  <si>
    <t>支店名</t>
    <rPh sb="0" eb="3">
      <t>シテンメイ</t>
    </rPh>
    <phoneticPr fontId="3"/>
  </si>
  <si>
    <t>預金種別</t>
    <rPh sb="0" eb="2">
      <t>ヨキン</t>
    </rPh>
    <rPh sb="2" eb="4">
      <t>シュベツ</t>
    </rPh>
    <phoneticPr fontId="3"/>
  </si>
  <si>
    <t>口座番号</t>
    <rPh sb="0" eb="2">
      <t>コウザ</t>
    </rPh>
    <rPh sb="2" eb="4">
      <t>バンゴウ</t>
    </rPh>
    <phoneticPr fontId="3"/>
  </si>
  <si>
    <t>口座名義</t>
    <rPh sb="0" eb="2">
      <t>コウザ</t>
    </rPh>
    <rPh sb="2" eb="4">
      <t>メイギ</t>
    </rPh>
    <phoneticPr fontId="3"/>
  </si>
  <si>
    <t>糸魚川市の作業</t>
    <rPh sb="0" eb="4">
      <t>イトイガワシ</t>
    </rPh>
    <rPh sb="5" eb="7">
      <t>サギョウ</t>
    </rPh>
    <phoneticPr fontId="3"/>
  </si>
  <si>
    <t>（※右記の各事業所の入力を法人本部で一括して行ってもよい）</t>
    <rPh sb="2" eb="4">
      <t>ウキ</t>
    </rPh>
    <rPh sb="5" eb="8">
      <t>カクジギョウ</t>
    </rPh>
    <rPh sb="8" eb="9">
      <t>ショ</t>
    </rPh>
    <rPh sb="10" eb="12">
      <t>ニュウリョク</t>
    </rPh>
    <rPh sb="13" eb="15">
      <t>ホウジン</t>
    </rPh>
    <rPh sb="15" eb="17">
      <t>ホンブ</t>
    </rPh>
    <rPh sb="18" eb="20">
      <t>イッカツ</t>
    </rPh>
    <rPh sb="22" eb="23">
      <t>オコナ</t>
    </rPh>
    <phoneticPr fontId="3"/>
  </si>
  <si>
    <t>各事業所から回収した個票の入力内容を確認</t>
    <rPh sb="0" eb="1">
      <t>カク</t>
    </rPh>
    <rPh sb="1" eb="4">
      <t>ジギョウショ</t>
    </rPh>
    <rPh sb="6" eb="8">
      <t>カイシュウ</t>
    </rPh>
    <rPh sb="10" eb="12">
      <t>コヒョウ</t>
    </rPh>
    <rPh sb="13" eb="15">
      <t>ニュウリョク</t>
    </rPh>
    <rPh sb="15" eb="17">
      <t>ナイヨウ</t>
    </rPh>
    <rPh sb="18" eb="20">
      <t>カクニン</t>
    </rPh>
    <phoneticPr fontId="3"/>
  </si>
  <si>
    <r>
      <t>（申請額一覧シート）に全事業所分が正しく反映されているか確認
　</t>
    </r>
    <r>
      <rPr>
        <u/>
        <sz val="10"/>
        <color rgb="FFFF0000"/>
        <rFont val="ＭＳ 明朝"/>
        <family val="1"/>
        <charset val="128"/>
      </rPr>
      <t>※申請額一覧シートは式により転記されますので、入力は不要です。</t>
    </r>
    <rPh sb="1" eb="4">
      <t>シンセイガク</t>
    </rPh>
    <rPh sb="4" eb="6">
      <t>イチラン</t>
    </rPh>
    <rPh sb="11" eb="15">
      <t>ゼンジギョウショ</t>
    </rPh>
    <rPh sb="15" eb="16">
      <t>ブン</t>
    </rPh>
    <rPh sb="17" eb="18">
      <t>タダ</t>
    </rPh>
    <rPh sb="20" eb="22">
      <t>ハンエイ</t>
    </rPh>
    <rPh sb="28" eb="30">
      <t>カクニン</t>
    </rPh>
    <rPh sb="33" eb="36">
      <t>シンセイガク</t>
    </rPh>
    <rPh sb="36" eb="38">
      <t>イチラン</t>
    </rPh>
    <rPh sb="42" eb="43">
      <t>シキ</t>
    </rPh>
    <rPh sb="46" eb="48">
      <t>テンキ</t>
    </rPh>
    <rPh sb="55" eb="57">
      <t>ニュウリョク</t>
    </rPh>
    <rPh sb="58" eb="60">
      <t>フヨウ</t>
    </rPh>
    <phoneticPr fontId="3"/>
  </si>
  <si>
    <t>　注１：入力は以下の手順にそって行い、各シートの着色部分（水色）のみ入力してください。</t>
    <rPh sb="1" eb="2">
      <t>チュウ</t>
    </rPh>
    <rPh sb="4" eb="6">
      <t>ニュウリョク</t>
    </rPh>
    <rPh sb="7" eb="9">
      <t>イカ</t>
    </rPh>
    <rPh sb="10" eb="12">
      <t>テジュン</t>
    </rPh>
    <rPh sb="16" eb="17">
      <t>オコナ</t>
    </rPh>
    <rPh sb="19" eb="20">
      <t>カク</t>
    </rPh>
    <rPh sb="24" eb="26">
      <t>チャクショク</t>
    </rPh>
    <rPh sb="26" eb="28">
      <t>ブブン</t>
    </rPh>
    <rPh sb="29" eb="31">
      <t>ミズイロ</t>
    </rPh>
    <rPh sb="34" eb="36">
      <t>ニュウリョク</t>
    </rPh>
    <phoneticPr fontId="3"/>
  </si>
  <si>
    <t>　注２：着色部分以外は、式が入っていますので編集しないでください。</t>
    <rPh sb="1" eb="2">
      <t>チュウ</t>
    </rPh>
    <rPh sb="4" eb="6">
      <t>チャクショク</t>
    </rPh>
    <rPh sb="6" eb="8">
      <t>ブブン</t>
    </rPh>
    <rPh sb="8" eb="10">
      <t>イガイ</t>
    </rPh>
    <rPh sb="12" eb="13">
      <t>シキ</t>
    </rPh>
    <rPh sb="14" eb="15">
      <t>ハイ</t>
    </rPh>
    <rPh sb="22" eb="24">
      <t>ヘンシュウ</t>
    </rPh>
    <phoneticPr fontId="3"/>
  </si>
  <si>
    <r>
      <t>（個票シート）及び（申請額一覧シート）の内容が</t>
    </r>
    <r>
      <rPr>
        <u/>
        <sz val="10"/>
        <color rgb="FFFF0000"/>
        <rFont val="ＭＳ 明朝"/>
        <family val="1"/>
        <charset val="128"/>
      </rPr>
      <t>様式１の１（総括表）の申請内訳にも正しく反映されていることを確認</t>
    </r>
    <r>
      <rPr>
        <sz val="10"/>
        <color theme="1"/>
        <rFont val="ＭＳ 明朝"/>
        <family val="1"/>
        <charset val="128"/>
      </rPr>
      <t>するとともに、様式１の記入欄（水色セル）を入力</t>
    </r>
    <rPh sb="1" eb="3">
      <t>コヒョウ</t>
    </rPh>
    <rPh sb="7" eb="8">
      <t>オヨ</t>
    </rPh>
    <rPh sb="10" eb="13">
      <t>シンセイガク</t>
    </rPh>
    <rPh sb="13" eb="15">
      <t>イチラン</t>
    </rPh>
    <rPh sb="20" eb="22">
      <t>ナイヨウ</t>
    </rPh>
    <rPh sb="23" eb="25">
      <t>ヨウシキ</t>
    </rPh>
    <rPh sb="29" eb="32">
      <t>ソウカツヒョウ</t>
    </rPh>
    <rPh sb="34" eb="36">
      <t>シンセイ</t>
    </rPh>
    <rPh sb="36" eb="38">
      <t>ウチワケ</t>
    </rPh>
    <rPh sb="40" eb="41">
      <t>タダ</t>
    </rPh>
    <rPh sb="43" eb="45">
      <t>ハンエイ</t>
    </rPh>
    <rPh sb="53" eb="55">
      <t>カクニン</t>
    </rPh>
    <rPh sb="62" eb="64">
      <t>ヨウシキ</t>
    </rPh>
    <rPh sb="66" eb="69">
      <t>キニュウラン</t>
    </rPh>
    <rPh sb="70" eb="72">
      <t>ミズイロ</t>
    </rPh>
    <rPh sb="76" eb="78">
      <t>ニュウリョク</t>
    </rPh>
    <phoneticPr fontId="3"/>
  </si>
  <si>
    <t>経費の区分</t>
    <rPh sb="0" eb="2">
      <t>ケイヒ</t>
    </rPh>
    <rPh sb="3" eb="5">
      <t>クブン</t>
    </rPh>
    <phoneticPr fontId="3"/>
  </si>
  <si>
    <t>事業所番号</t>
    <rPh sb="0" eb="3">
      <t>ジギョウショ</t>
    </rPh>
    <rPh sb="3" eb="5">
      <t>バンゴウ</t>
    </rPh>
    <phoneticPr fontId="3"/>
  </si>
  <si>
    <t>様</t>
    <rPh sb="0" eb="1">
      <t>サマ</t>
    </rPh>
    <phoneticPr fontId="3"/>
  </si>
  <si>
    <t>交付申請書兼実績報告書</t>
    <phoneticPr fontId="3"/>
  </si>
  <si>
    <t>事業者から提出された紙ベース申請書類の内容を審査し、適当と認められ次第、交付決定通知及び支払通知を運営法人に送付</t>
    <rPh sb="0" eb="3">
      <t>ジギョウシャ</t>
    </rPh>
    <rPh sb="5" eb="7">
      <t>テイシュツ</t>
    </rPh>
    <rPh sb="10" eb="11">
      <t>カミ</t>
    </rPh>
    <rPh sb="14" eb="16">
      <t>シンセイ</t>
    </rPh>
    <rPh sb="16" eb="18">
      <t>ショルイ</t>
    </rPh>
    <rPh sb="19" eb="21">
      <t>ナイヨウ</t>
    </rPh>
    <rPh sb="22" eb="24">
      <t>シンサ</t>
    </rPh>
    <rPh sb="26" eb="28">
      <t>テキトウ</t>
    </rPh>
    <rPh sb="29" eb="30">
      <t>ミト</t>
    </rPh>
    <rPh sb="33" eb="35">
      <t>シダイ</t>
    </rPh>
    <rPh sb="36" eb="38">
      <t>コウフ</t>
    </rPh>
    <rPh sb="38" eb="40">
      <t>ケッテイ</t>
    </rPh>
    <rPh sb="40" eb="42">
      <t>ツウチ</t>
    </rPh>
    <rPh sb="42" eb="43">
      <t>オヨ</t>
    </rPh>
    <rPh sb="44" eb="46">
      <t>シハライ</t>
    </rPh>
    <rPh sb="46" eb="48">
      <t>ツウチ</t>
    </rPh>
    <rPh sb="49" eb="51">
      <t>ウンエイ</t>
    </rPh>
    <rPh sb="51" eb="53">
      <t>ホウジン</t>
    </rPh>
    <rPh sb="54" eb="56">
      <t>ソウフ</t>
    </rPh>
    <phoneticPr fontId="3"/>
  </si>
  <si>
    <t>【介護サービス事業所運営法人用】</t>
    <rPh sb="1" eb="3">
      <t>カイゴ</t>
    </rPh>
    <rPh sb="7" eb="9">
      <t>ジギョウ</t>
    </rPh>
    <rPh sb="9" eb="10">
      <t>ショ</t>
    </rPh>
    <rPh sb="10" eb="15">
      <t>ウンエイホウジンヨウ</t>
    </rPh>
    <phoneticPr fontId="3"/>
  </si>
  <si>
    <t>※必要に応じてExcelファイルの提供を求める場合があります。</t>
    <rPh sb="1" eb="3">
      <t>ヒツヨウ</t>
    </rPh>
    <rPh sb="4" eb="5">
      <t>オウ</t>
    </rPh>
    <rPh sb="17" eb="19">
      <t>テイキョウ</t>
    </rPh>
    <rPh sb="20" eb="21">
      <t>モト</t>
    </rPh>
    <rPh sb="23" eb="25">
      <t>バアイ</t>
    </rPh>
    <phoneticPr fontId="3"/>
  </si>
  <si>
    <t>円</t>
    <rPh sb="0" eb="1">
      <t>エン</t>
    </rPh>
    <phoneticPr fontId="3"/>
  </si>
  <si>
    <t>－</t>
    <phoneticPr fontId="3"/>
  </si>
  <si>
    <t>補助基準額の合計</t>
    <rPh sb="0" eb="2">
      <t>ホジョ</t>
    </rPh>
    <rPh sb="2" eb="4">
      <t>キジュン</t>
    </rPh>
    <rPh sb="4" eb="5">
      <t>ガク</t>
    </rPh>
    <rPh sb="6" eb="8">
      <t>ゴウケイ</t>
    </rPh>
    <phoneticPr fontId="3"/>
  </si>
  <si>
    <t>　この補助金に係る支出等に係る証拠書類を適切に整理し、必要な書類は添付した。</t>
    <rPh sb="3" eb="5">
      <t>ホジョ</t>
    </rPh>
    <rPh sb="23" eb="25">
      <t>セイリ</t>
    </rPh>
    <rPh sb="27" eb="29">
      <t>ヒツヨウ</t>
    </rPh>
    <rPh sb="30" eb="32">
      <t>ショルイ</t>
    </rPh>
    <rPh sb="33" eb="35">
      <t>テンプ</t>
    </rPh>
    <phoneticPr fontId="3"/>
  </si>
  <si>
    <t>　この補助金と対象経費を重複して、他の補助金を受けていない（助成を受けている場合は、対象経費から控除している）。</t>
    <rPh sb="3" eb="5">
      <t>ホジョ</t>
    </rPh>
    <rPh sb="19" eb="22">
      <t>ホジョキン</t>
    </rPh>
    <rPh sb="30" eb="32">
      <t>ジョセイ</t>
    </rPh>
    <rPh sb="33" eb="34">
      <t>ウ</t>
    </rPh>
    <rPh sb="38" eb="40">
      <t>バアイ</t>
    </rPh>
    <rPh sb="42" eb="44">
      <t>タイショウ</t>
    </rPh>
    <rPh sb="44" eb="46">
      <t>ケイヒ</t>
    </rPh>
    <rPh sb="48" eb="50">
      <t>コウジョ</t>
    </rPh>
    <phoneticPr fontId="3"/>
  </si>
  <si>
    <t>円</t>
    <rPh sb="0" eb="1">
      <t>エン</t>
    </rPh>
    <phoneticPr fontId="3"/>
  </si>
  <si>
    <t>別記様式（第５条関係）その１　総括表</t>
    <rPh sb="0" eb="2">
      <t>ベッキ</t>
    </rPh>
    <rPh sb="2" eb="4">
      <t>ヨウシキ</t>
    </rPh>
    <rPh sb="5" eb="6">
      <t>ダイ</t>
    </rPh>
    <rPh sb="7" eb="8">
      <t>ジョウ</t>
    </rPh>
    <rPh sb="8" eb="10">
      <t>カンケイ</t>
    </rPh>
    <rPh sb="15" eb="18">
      <t>ソウカツヒョウ</t>
    </rPh>
    <phoneticPr fontId="3"/>
  </si>
  <si>
    <t>別記様式（第５条関係）その２　事業所・施設別申請額一覧</t>
    <phoneticPr fontId="3"/>
  </si>
  <si>
    <t>別記様式（第５条関係）その３　事業所・施設別個票</t>
    <rPh sb="15" eb="18">
      <t>ジギョウショ</t>
    </rPh>
    <rPh sb="19" eb="21">
      <t>シセツ</t>
    </rPh>
    <rPh sb="21" eb="22">
      <t>ベツ</t>
    </rPh>
    <rPh sb="22" eb="24">
      <t>コヒョウ</t>
    </rPh>
    <phoneticPr fontId="3"/>
  </si>
  <si>
    <r>
      <t xml:space="preserve">補助申請額
</t>
    </r>
    <r>
      <rPr>
        <sz val="8"/>
        <color theme="1"/>
        <rFont val="ＭＳ Ｐ明朝"/>
        <family val="1"/>
        <charset val="128"/>
      </rPr>
      <t>（千円未満切捨て）</t>
    </r>
    <rPh sb="0" eb="2">
      <t>ホジョ</t>
    </rPh>
    <rPh sb="2" eb="4">
      <t>シンセイ</t>
    </rPh>
    <rPh sb="4" eb="5">
      <t>ガク</t>
    </rPh>
    <rPh sb="7" eb="9">
      <t>センエン</t>
    </rPh>
    <rPh sb="9" eb="11">
      <t>ミマン</t>
    </rPh>
    <rPh sb="11" eb="12">
      <t>キ</t>
    </rPh>
    <rPh sb="12" eb="13">
      <t>ス</t>
    </rPh>
    <phoneticPr fontId="3"/>
  </si>
  <si>
    <t>　サービス種別、申請金額等の申請内容に相違ない。</t>
  </si>
  <si>
    <t>　申請内訳は、裏面及び様式その２、様式その３のとおりです。</t>
    <rPh sb="1" eb="3">
      <t>シンセイ</t>
    </rPh>
    <rPh sb="3" eb="5">
      <t>ウチワケ</t>
    </rPh>
    <rPh sb="7" eb="9">
      <t>リメン</t>
    </rPh>
    <rPh sb="9" eb="10">
      <t>オヨ</t>
    </rPh>
    <rPh sb="11" eb="13">
      <t>ヨウシキ</t>
    </rPh>
    <rPh sb="17" eb="19">
      <t>ヨウシキ</t>
    </rPh>
    <phoneticPr fontId="3"/>
  </si>
  <si>
    <t>【令和6年度】糸魚川市社会福祉施設物価高騰対策事業補助金交付申請書兼実績報告書作成シート</t>
    <rPh sb="7" eb="11">
      <t>イトイガワシ</t>
    </rPh>
    <rPh sb="11" eb="13">
      <t>シャカイ</t>
    </rPh>
    <rPh sb="13" eb="15">
      <t>フクシ</t>
    </rPh>
    <rPh sb="15" eb="17">
      <t>シセツ</t>
    </rPh>
    <rPh sb="17" eb="19">
      <t>ブッカ</t>
    </rPh>
    <rPh sb="19" eb="21">
      <t>コウトウ</t>
    </rPh>
    <rPh sb="21" eb="23">
      <t>タイサク</t>
    </rPh>
    <rPh sb="23" eb="25">
      <t>ジギョウ</t>
    </rPh>
    <rPh sb="25" eb="28">
      <t>ホジョキン</t>
    </rPh>
    <rPh sb="28" eb="30">
      <t>コウフ</t>
    </rPh>
    <rPh sb="30" eb="33">
      <t>シンセイショ</t>
    </rPh>
    <rPh sb="33" eb="34">
      <t>ケン</t>
    </rPh>
    <rPh sb="34" eb="36">
      <t>ジッセキ</t>
    </rPh>
    <rPh sb="36" eb="39">
      <t>ホウコクショ</t>
    </rPh>
    <rPh sb="39" eb="41">
      <t>サクセイ</t>
    </rPh>
    <phoneticPr fontId="3"/>
  </si>
  <si>
    <t>令和6年度糸魚川市社会福祉施設物価高騰対策事業補助金</t>
    <rPh sb="0" eb="2">
      <t>レイワ</t>
    </rPh>
    <rPh sb="3" eb="5">
      <t>ネンド</t>
    </rPh>
    <rPh sb="5" eb="9">
      <t>イトイガワシ</t>
    </rPh>
    <rPh sb="9" eb="11">
      <t>シャカイ</t>
    </rPh>
    <rPh sb="11" eb="13">
      <t>フクシ</t>
    </rPh>
    <rPh sb="13" eb="15">
      <t>シセツ</t>
    </rPh>
    <rPh sb="15" eb="17">
      <t>ブッカ</t>
    </rPh>
    <rPh sb="17" eb="19">
      <t>コウトウ</t>
    </rPh>
    <rPh sb="19" eb="21">
      <t>タイサク</t>
    </rPh>
    <rPh sb="21" eb="23">
      <t>ジギョウ</t>
    </rPh>
    <rPh sb="25" eb="26">
      <t>キン</t>
    </rPh>
    <phoneticPr fontId="3"/>
  </si>
  <si>
    <t>【令和６年度分：A】
R6.4.1～R7.3.31支出分</t>
    <rPh sb="25" eb="27">
      <t>シシュツ</t>
    </rPh>
    <rPh sb="27" eb="28">
      <t>ブン</t>
    </rPh>
    <phoneticPr fontId="3"/>
  </si>
  <si>
    <t>【令和５年度分：B】
R5.4.1～R6.3.31支出分</t>
    <rPh sb="1" eb="3">
      <t>レイワ</t>
    </rPh>
    <rPh sb="4" eb="6">
      <t>ネンド</t>
    </rPh>
    <rPh sb="6" eb="7">
      <t>ブン</t>
    </rPh>
    <rPh sb="25" eb="27">
      <t>シシュツ</t>
    </rPh>
    <rPh sb="27" eb="28">
      <t>ブン</t>
    </rPh>
    <phoneticPr fontId="3"/>
  </si>
  <si>
    <t>【補助基準額：C】
（A－B）</t>
    <rPh sb="1" eb="3">
      <t>ホジョ</t>
    </rPh>
    <rPh sb="3" eb="5">
      <t>キジュン</t>
    </rPh>
    <rPh sb="5" eb="6">
      <t>ガク</t>
    </rPh>
    <phoneticPr fontId="3"/>
  </si>
  <si>
    <t>①施設光熱水費（電気代）</t>
    <rPh sb="1" eb="3">
      <t>シセツ</t>
    </rPh>
    <rPh sb="3" eb="7">
      <t>コウネツスイヒ</t>
    </rPh>
    <rPh sb="8" eb="11">
      <t>デンキダイ</t>
    </rPh>
    <phoneticPr fontId="3"/>
  </si>
  <si>
    <t>　　　　〃　　　　（ガス代）</t>
    <phoneticPr fontId="3"/>
  </si>
  <si>
    <t>　　　　〃　　　　（灯油代等）</t>
    <rPh sb="10" eb="12">
      <t>トウユ</t>
    </rPh>
    <rPh sb="13" eb="14">
      <t>トウ</t>
    </rPh>
    <phoneticPr fontId="3"/>
  </si>
  <si>
    <t>　　　　〃　　　　（水道代）</t>
    <rPh sb="10" eb="12">
      <t>スイドウ</t>
    </rPh>
    <rPh sb="12" eb="13">
      <t>ダイ</t>
    </rPh>
    <phoneticPr fontId="3"/>
  </si>
  <si>
    <t>②車両燃料費（ガソリン代等）</t>
    <rPh sb="1" eb="3">
      <t>シャリョウ</t>
    </rPh>
    <rPh sb="3" eb="5">
      <t>ネンリョウ</t>
    </rPh>
    <rPh sb="5" eb="6">
      <t>ヒ</t>
    </rPh>
    <rPh sb="11" eb="12">
      <t>ダイ</t>
    </rPh>
    <rPh sb="12" eb="13">
      <t>トウ</t>
    </rPh>
    <phoneticPr fontId="3"/>
  </si>
  <si>
    <t>③食材料費（委託費含む）</t>
    <rPh sb="1" eb="2">
      <t>ショク</t>
    </rPh>
    <rPh sb="2" eb="5">
      <t>ザイリョウヒ</t>
    </rPh>
    <rPh sb="4" eb="5">
      <t>ヒ</t>
    </rPh>
    <rPh sb="6" eb="8">
      <t>イタク</t>
    </rPh>
    <rPh sb="8" eb="9">
      <t>ヒ</t>
    </rPh>
    <rPh sb="9" eb="10">
      <t>フク</t>
    </rPh>
    <phoneticPr fontId="3"/>
  </si>
  <si>
    <t>　　　　〃　　　　（合計）</t>
    <rPh sb="10" eb="12">
      <t>ゴウケイ</t>
    </rPh>
    <phoneticPr fontId="3"/>
  </si>
  <si>
    <t>円</t>
    <rPh sb="0" eb="1">
      <t>エン</t>
    </rPh>
    <phoneticPr fontId="3"/>
  </si>
  <si>
    <t>　令和6年度糸魚川市医療機関物価高騰対策事業の対象である病院、みなし指定により居宅療養管理指導を行う診療所又は薬局でない。</t>
    <phoneticPr fontId="3"/>
  </si>
  <si>
    <t>※経費の区分に計上した費目ごとに、経費の支出を明らかにする書類を任意の一月分添付してください。</t>
    <rPh sb="1" eb="3">
      <t>ケイヒ</t>
    </rPh>
    <rPh sb="4" eb="6">
      <t>クブン</t>
    </rPh>
    <rPh sb="7" eb="9">
      <t>ケイジョウ</t>
    </rPh>
    <rPh sb="11" eb="13">
      <t>ヒモク</t>
    </rPh>
    <rPh sb="17" eb="19">
      <t>ケイヒ</t>
    </rPh>
    <rPh sb="20" eb="22">
      <t>シシュツ</t>
    </rPh>
    <rPh sb="23" eb="24">
      <t>アキ</t>
    </rPh>
    <rPh sb="29" eb="31">
      <t>ショルイ</t>
    </rPh>
    <rPh sb="38" eb="40">
      <t>テンプ</t>
    </rPh>
    <phoneticPr fontId="3"/>
  </si>
  <si>
    <r>
      <t>※比較する月及び金額欄は、</t>
    </r>
    <r>
      <rPr>
        <u/>
        <sz val="9"/>
        <color theme="1"/>
        <rFont val="ＭＳ Ｐ明朝"/>
        <family val="1"/>
        <charset val="128"/>
      </rPr>
      <t>実際に「支払した」月及び金額</t>
    </r>
    <r>
      <rPr>
        <sz val="9"/>
        <color theme="1"/>
        <rFont val="ＭＳ Ｐ明朝"/>
        <family val="1"/>
        <charset val="128"/>
      </rPr>
      <t>を入力してください（電気・ガス等を「使用した」月及び金額ではありません）。</t>
    </r>
    <rPh sb="1" eb="3">
      <t>ヒカク</t>
    </rPh>
    <rPh sb="5" eb="6">
      <t>ツキ</t>
    </rPh>
    <rPh sb="6" eb="7">
      <t>オヨ</t>
    </rPh>
    <rPh sb="8" eb="10">
      <t>キンガク</t>
    </rPh>
    <rPh sb="10" eb="11">
      <t>ラン</t>
    </rPh>
    <rPh sb="13" eb="15">
      <t>ジッサイ</t>
    </rPh>
    <rPh sb="17" eb="19">
      <t>シハラ</t>
    </rPh>
    <rPh sb="22" eb="23">
      <t>ツキ</t>
    </rPh>
    <rPh sb="23" eb="24">
      <t>オヨ</t>
    </rPh>
    <rPh sb="25" eb="27">
      <t>キンガク</t>
    </rPh>
    <rPh sb="28" eb="30">
      <t>ニュウリョク</t>
    </rPh>
    <rPh sb="37" eb="39">
      <t>デンキ</t>
    </rPh>
    <rPh sb="42" eb="43">
      <t>トウ</t>
    </rPh>
    <rPh sb="45" eb="47">
      <t>シヨウ</t>
    </rPh>
    <rPh sb="50" eb="51">
      <t>ツキ</t>
    </rPh>
    <rPh sb="51" eb="52">
      <t>オヨ</t>
    </rPh>
    <rPh sb="53" eb="55">
      <t>キンガク</t>
    </rPh>
    <phoneticPr fontId="3"/>
  </si>
  <si>
    <t>＜積算内訳 1＞</t>
    <phoneticPr fontId="3"/>
  </si>
  <si>
    <t>＜積算内訳 2＞</t>
    <phoneticPr fontId="3"/>
  </si>
  <si>
    <t>積算内訳 1による所要額と基準単価を比較して低い額</t>
    <rPh sb="0" eb="2">
      <t>セキサン</t>
    </rPh>
    <rPh sb="2" eb="4">
      <t>ウチワケ</t>
    </rPh>
    <rPh sb="9" eb="11">
      <t>ショヨウ</t>
    </rPh>
    <rPh sb="11" eb="12">
      <t>ガク</t>
    </rPh>
    <rPh sb="13" eb="15">
      <t>キジュン</t>
    </rPh>
    <rPh sb="15" eb="17">
      <t>タンカ</t>
    </rPh>
    <rPh sb="18" eb="20">
      <t>ヒカク</t>
    </rPh>
    <rPh sb="22" eb="23">
      <t>ヒク</t>
    </rPh>
    <rPh sb="24" eb="25">
      <t>ガク</t>
    </rPh>
    <phoneticPr fontId="3"/>
  </si>
  <si>
    <t>補助金交付申請額</t>
    <rPh sb="0" eb="2">
      <t>ホジョ</t>
    </rPh>
    <rPh sb="2" eb="3">
      <t>キン</t>
    </rPh>
    <rPh sb="3" eb="5">
      <t>コウフ</t>
    </rPh>
    <rPh sb="5" eb="7">
      <t>シンセイ</t>
    </rPh>
    <rPh sb="7" eb="8">
      <t>ガク</t>
    </rPh>
    <phoneticPr fontId="3"/>
  </si>
  <si>
    <t>　添付書類：①補助対象経費計算書（申請する事業所ごと）
　　　　　　②経費の支出を明らかにする書類の写し　任意の一月分
　　　　　 （月次損益計算書もしくは経費仕訳帳等の財務書類、又は領収書等）</t>
    <rPh sb="1" eb="3">
      <t>テンプ</t>
    </rPh>
    <rPh sb="3" eb="5">
      <t>ショルイ</t>
    </rPh>
    <rPh sb="7" eb="9">
      <t>ホジョ</t>
    </rPh>
    <rPh sb="9" eb="11">
      <t>タイショウ</t>
    </rPh>
    <rPh sb="11" eb="13">
      <t>ケイヒ</t>
    </rPh>
    <rPh sb="13" eb="16">
      <t>ケイサンショ</t>
    </rPh>
    <rPh sb="17" eb="19">
      <t>シンセイ</t>
    </rPh>
    <rPh sb="21" eb="24">
      <t>ジギョウショ</t>
    </rPh>
    <rPh sb="35" eb="37">
      <t>ケイヒ</t>
    </rPh>
    <rPh sb="38" eb="40">
      <t>シシュツ</t>
    </rPh>
    <rPh sb="41" eb="42">
      <t>アキ</t>
    </rPh>
    <rPh sb="47" eb="49">
      <t>ショルイ</t>
    </rPh>
    <rPh sb="50" eb="51">
      <t>ウツ</t>
    </rPh>
    <rPh sb="53" eb="55">
      <t>ニンイ</t>
    </rPh>
    <rPh sb="56" eb="58">
      <t>ヒトツキ</t>
    </rPh>
    <rPh sb="58" eb="59">
      <t>ブン</t>
    </rPh>
    <rPh sb="67" eb="69">
      <t>ゲツジ</t>
    </rPh>
    <rPh sb="69" eb="71">
      <t>ソンエキ</t>
    </rPh>
    <rPh sb="71" eb="74">
      <t>ケイサンショ</t>
    </rPh>
    <rPh sb="78" eb="80">
      <t>ケイヒ</t>
    </rPh>
    <rPh sb="80" eb="83">
      <t>シワケチョウ</t>
    </rPh>
    <rPh sb="83" eb="84">
      <t>トウ</t>
    </rPh>
    <rPh sb="85" eb="87">
      <t>ザイム</t>
    </rPh>
    <rPh sb="87" eb="89">
      <t>ショルイ</t>
    </rPh>
    <rPh sb="90" eb="91">
      <t>マタ</t>
    </rPh>
    <rPh sb="92" eb="95">
      <t>リョウシュウショ</t>
    </rPh>
    <rPh sb="95" eb="96">
      <t>トウ</t>
    </rPh>
    <phoneticPr fontId="3"/>
  </si>
  <si>
    <t>（添付書類）　補助対象経費計算書</t>
    <rPh sb="1" eb="3">
      <t>テンプ</t>
    </rPh>
    <rPh sb="3" eb="5">
      <t>ショルイ</t>
    </rPh>
    <rPh sb="7" eb="9">
      <t>ホジョ</t>
    </rPh>
    <rPh sb="9" eb="11">
      <t>タイショウ</t>
    </rPh>
    <rPh sb="11" eb="13">
      <t>ケイヒ</t>
    </rPh>
    <rPh sb="13" eb="16">
      <t>ケイサンショ</t>
    </rPh>
    <phoneticPr fontId="3"/>
  </si>
  <si>
    <t>R6.4</t>
    <phoneticPr fontId="3"/>
  </si>
  <si>
    <t>R6.5</t>
    <phoneticPr fontId="3"/>
  </si>
  <si>
    <t>R6.7</t>
  </si>
  <si>
    <t>R6.8</t>
  </si>
  <si>
    <t>R6.9</t>
  </si>
  <si>
    <t>R6.10</t>
  </si>
  <si>
    <t>R6.11</t>
  </si>
  <si>
    <t>R6.12</t>
  </si>
  <si>
    <t>R7.1</t>
    <phoneticPr fontId="3"/>
  </si>
  <si>
    <t>R7.2</t>
    <phoneticPr fontId="3"/>
  </si>
  <si>
    <t>R7.3</t>
    <phoneticPr fontId="3"/>
  </si>
  <si>
    <t>合計</t>
    <rPh sb="0" eb="2">
      <t>ゴウケイ</t>
    </rPh>
    <phoneticPr fontId="3"/>
  </si>
  <si>
    <t>電気代</t>
    <rPh sb="0" eb="3">
      <t>デンキダイ</t>
    </rPh>
    <phoneticPr fontId="3"/>
  </si>
  <si>
    <t>ガス代</t>
    <rPh sb="2" eb="3">
      <t>ダイ</t>
    </rPh>
    <phoneticPr fontId="3"/>
  </si>
  <si>
    <t>灯油代</t>
    <rPh sb="0" eb="2">
      <t>トウユ</t>
    </rPh>
    <rPh sb="2" eb="3">
      <t>ダイ</t>
    </rPh>
    <phoneticPr fontId="3"/>
  </si>
  <si>
    <t>水道代</t>
    <rPh sb="0" eb="2">
      <t>スイドウ</t>
    </rPh>
    <rPh sb="2" eb="3">
      <t>ダイ</t>
    </rPh>
    <phoneticPr fontId="3"/>
  </si>
  <si>
    <t>車両燃料費</t>
    <rPh sb="0" eb="2">
      <t>シャリョウ</t>
    </rPh>
    <rPh sb="2" eb="4">
      <t>ネンリョウ</t>
    </rPh>
    <rPh sb="4" eb="5">
      <t>ヒ</t>
    </rPh>
    <phoneticPr fontId="3"/>
  </si>
  <si>
    <t>食材料費</t>
    <rPh sb="0" eb="1">
      <t>ショク</t>
    </rPh>
    <rPh sb="1" eb="4">
      <t>ザイリョウヒ</t>
    </rPh>
    <phoneticPr fontId="3"/>
  </si>
  <si>
    <r>
      <rPr>
        <sz val="11"/>
        <rFont val="ＭＳ Ｐゴシック"/>
        <family val="3"/>
        <charset val="128"/>
      </rPr>
      <t>【令和５年度分】　※R5.4月からR6.3月までに支出した経費</t>
    </r>
    <rPh sb="1" eb="3">
      <t>レイワ</t>
    </rPh>
    <rPh sb="4" eb="6">
      <t>ネンド</t>
    </rPh>
    <rPh sb="6" eb="7">
      <t>ブン</t>
    </rPh>
    <rPh sb="14" eb="15">
      <t>ガツ</t>
    </rPh>
    <rPh sb="21" eb="22">
      <t>ガツ</t>
    </rPh>
    <rPh sb="25" eb="27">
      <t>シシュツ</t>
    </rPh>
    <rPh sb="29" eb="31">
      <t>ケイヒ</t>
    </rPh>
    <phoneticPr fontId="3"/>
  </si>
  <si>
    <t>R5.4</t>
    <phoneticPr fontId="3"/>
  </si>
  <si>
    <t>R5.5</t>
    <phoneticPr fontId="3"/>
  </si>
  <si>
    <t>R6.1</t>
    <phoneticPr fontId="3"/>
  </si>
  <si>
    <t>R6.2</t>
    <phoneticPr fontId="3"/>
  </si>
  <si>
    <t>R6.3</t>
    <phoneticPr fontId="3"/>
  </si>
  <si>
    <t>【留意事項】</t>
    <rPh sb="1" eb="3">
      <t>リュウイ</t>
    </rPh>
    <rPh sb="3" eb="5">
      <t>ジコウ</t>
    </rPh>
    <phoneticPr fontId="3"/>
  </si>
  <si>
    <t>※申請する事業所ごとに、補助申請する費目のみ記載してください。</t>
    <rPh sb="1" eb="3">
      <t>シンセイ</t>
    </rPh>
    <rPh sb="5" eb="8">
      <t>ジギョウショ</t>
    </rPh>
    <rPh sb="12" eb="14">
      <t>ホジョ</t>
    </rPh>
    <rPh sb="14" eb="16">
      <t>シンセイ</t>
    </rPh>
    <rPh sb="18" eb="20">
      <t>ヒモク</t>
    </rPh>
    <rPh sb="22" eb="24">
      <t>キサイ</t>
    </rPh>
    <phoneticPr fontId="3"/>
  </si>
  <si>
    <t>※任意の一月分（令和5・6年度ともに同じ月の分）について経費の支出を証明する書類を添付してください。</t>
    <rPh sb="1" eb="3">
      <t>ニンイ</t>
    </rPh>
    <rPh sb="4" eb="6">
      <t>ヒトツキ</t>
    </rPh>
    <rPh sb="6" eb="7">
      <t>ブン</t>
    </rPh>
    <rPh sb="28" eb="30">
      <t>ケイヒ</t>
    </rPh>
    <rPh sb="31" eb="33">
      <t>シシュツ</t>
    </rPh>
    <rPh sb="34" eb="36">
      <t>ショウメイ</t>
    </rPh>
    <rPh sb="38" eb="40">
      <t>ショルイ</t>
    </rPh>
    <rPh sb="41" eb="43">
      <t>テンプ</t>
    </rPh>
    <phoneticPr fontId="3"/>
  </si>
  <si>
    <t>年月</t>
    <rPh sb="0" eb="1">
      <t>ネン</t>
    </rPh>
    <rPh sb="1" eb="2">
      <t>ガツ</t>
    </rPh>
    <phoneticPr fontId="3"/>
  </si>
  <si>
    <t>R6.6</t>
    <phoneticPr fontId="3"/>
  </si>
  <si>
    <r>
      <rPr>
        <sz val="11"/>
        <rFont val="ＭＳ Ｐゴシック"/>
        <family val="3"/>
        <charset val="128"/>
      </rPr>
      <t>【令和６年度分】　※R</t>
    </r>
    <r>
      <rPr>
        <sz val="11"/>
        <rFont val="ＭＳ Ｐゴシック"/>
        <family val="3"/>
        <charset val="128"/>
      </rPr>
      <t>6</t>
    </r>
    <r>
      <rPr>
        <sz val="11"/>
        <rFont val="ＭＳ Ｐゴシック"/>
        <family val="3"/>
        <charset val="128"/>
      </rPr>
      <t>.4月からR</t>
    </r>
    <r>
      <rPr>
        <sz val="11"/>
        <rFont val="ＭＳ Ｐゴシック"/>
        <family val="3"/>
        <charset val="128"/>
      </rPr>
      <t>7</t>
    </r>
    <r>
      <rPr>
        <sz val="11"/>
        <rFont val="ＭＳ Ｐゴシック"/>
        <family val="3"/>
        <charset val="128"/>
      </rPr>
      <t>.3月までに支出した経費</t>
    </r>
    <rPh sb="1" eb="3">
      <t>レイワ</t>
    </rPh>
    <rPh sb="4" eb="6">
      <t>ネンド</t>
    </rPh>
    <rPh sb="6" eb="7">
      <t>ブン</t>
    </rPh>
    <rPh sb="14" eb="15">
      <t>ガツ</t>
    </rPh>
    <rPh sb="21" eb="22">
      <t>ガツ</t>
    </rPh>
    <rPh sb="25" eb="27">
      <t>シシュツ</t>
    </rPh>
    <rPh sb="29" eb="31">
      <t>ケイヒ</t>
    </rPh>
    <phoneticPr fontId="3"/>
  </si>
  <si>
    <t>事業所名：</t>
    <rPh sb="0" eb="3">
      <t>ジギョウショ</t>
    </rPh>
    <rPh sb="3" eb="4">
      <t>メイ</t>
    </rPh>
    <phoneticPr fontId="3"/>
  </si>
  <si>
    <t>R5.6</t>
    <phoneticPr fontId="3"/>
  </si>
  <si>
    <t>R5.7</t>
    <phoneticPr fontId="3"/>
  </si>
  <si>
    <t>R5.8</t>
    <phoneticPr fontId="3"/>
  </si>
  <si>
    <t>R5.9</t>
    <phoneticPr fontId="3"/>
  </si>
  <si>
    <t>R5.10</t>
    <phoneticPr fontId="3"/>
  </si>
  <si>
    <t>R5.11</t>
    <phoneticPr fontId="3"/>
  </si>
  <si>
    <t>R5.12</t>
    <phoneticPr fontId="3"/>
  </si>
  <si>
    <t>介護サービス事業所・施設における物価高騰対策事業</t>
    <rPh sb="16" eb="18">
      <t>ブッカ</t>
    </rPh>
    <rPh sb="18" eb="20">
      <t>コウトウ</t>
    </rPh>
    <rPh sb="20" eb="22">
      <t>タイサク</t>
    </rPh>
    <rPh sb="22" eb="24">
      <t>ジギョウ</t>
    </rPh>
    <phoneticPr fontId="3"/>
  </si>
  <si>
    <t>各事業所の個票のシート名が１からの通し番号になるように整理
（1～7までシート作成済みです。該当する事業所の数だけ入力し、不要シートはそのままで結構です。）</t>
    <rPh sb="0" eb="1">
      <t>カク</t>
    </rPh>
    <rPh sb="1" eb="4">
      <t>ジギョウショ</t>
    </rPh>
    <rPh sb="5" eb="7">
      <t>コヒョウ</t>
    </rPh>
    <rPh sb="11" eb="12">
      <t>メイ</t>
    </rPh>
    <rPh sb="17" eb="18">
      <t>トオ</t>
    </rPh>
    <rPh sb="19" eb="21">
      <t>バンゴウ</t>
    </rPh>
    <rPh sb="27" eb="29">
      <t>セイリ</t>
    </rPh>
    <rPh sb="39" eb="41">
      <t>サクセイ</t>
    </rPh>
    <rPh sb="41" eb="42">
      <t>ズ</t>
    </rPh>
    <rPh sb="46" eb="48">
      <t>ガイトウ</t>
    </rPh>
    <rPh sb="50" eb="53">
      <t>ジギョウショ</t>
    </rPh>
    <rPh sb="54" eb="55">
      <t>カズ</t>
    </rPh>
    <rPh sb="57" eb="59">
      <t>ニュウリョク</t>
    </rPh>
    <rPh sb="61" eb="63">
      <t>フヨウ</t>
    </rPh>
    <rPh sb="72" eb="74">
      <t>ケッコウ</t>
    </rPh>
    <phoneticPr fontId="3"/>
  </si>
  <si>
    <r>
      <t>Excelファイルは、</t>
    </r>
    <r>
      <rPr>
        <u/>
        <sz val="10"/>
        <color rgb="FFFF0000"/>
        <rFont val="ＭＳ 明朝"/>
        <family val="1"/>
        <charset val="128"/>
      </rPr>
      <t>各申請法人で適宜保存</t>
    </r>
    <r>
      <rPr>
        <sz val="10"/>
        <color theme="1"/>
        <rFont val="ＭＳ 明朝"/>
        <family val="1"/>
        <charset val="128"/>
      </rPr>
      <t>しておいてください。
Excelファイルから、</t>
    </r>
    <r>
      <rPr>
        <u/>
        <sz val="10"/>
        <color rgb="FFFF0000"/>
        <rFont val="ＭＳ 明朝"/>
        <family val="1"/>
        <charset val="128"/>
      </rPr>
      <t>総括表・申請額一覧・個票・補助対象経費計算書</t>
    </r>
    <r>
      <rPr>
        <sz val="10"/>
        <color theme="1"/>
        <rFont val="ＭＳ 明朝"/>
        <family val="1"/>
        <charset val="128"/>
      </rPr>
      <t>を出力し、経費の支出を明らかにする書類の写し（月次損益計算書もしくは経費仕訳帳等の財務書類、領収書等）とともに</t>
    </r>
    <r>
      <rPr>
        <u/>
        <sz val="10"/>
        <color rgb="FFFF0000"/>
        <rFont val="ＭＳ 明朝"/>
        <family val="1"/>
        <charset val="128"/>
      </rPr>
      <t xml:space="preserve">福祉事務所へ紙ベースで１部提出
</t>
    </r>
    <r>
      <rPr>
        <sz val="10"/>
        <color rgb="FFFF0000"/>
        <rFont val="ＭＳ 明朝"/>
        <family val="1"/>
        <charset val="128"/>
      </rPr>
      <t>　</t>
    </r>
    <r>
      <rPr>
        <sz val="10"/>
        <color theme="1"/>
        <rFont val="ＭＳ 明朝"/>
        <family val="1"/>
        <charset val="128"/>
      </rPr>
      <t>※事業所が複数ある場合は、個票と領収書等が対になるようクリップ等でまとめてください。</t>
    </r>
    <rPh sb="11" eb="12">
      <t>カク</t>
    </rPh>
    <rPh sb="12" eb="14">
      <t>シンセイ</t>
    </rPh>
    <rPh sb="14" eb="16">
      <t>ホウジン</t>
    </rPh>
    <rPh sb="17" eb="19">
      <t>テキギ</t>
    </rPh>
    <rPh sb="19" eb="21">
      <t>ホゾン</t>
    </rPh>
    <rPh sb="45" eb="48">
      <t>ソウカツヒョウ</t>
    </rPh>
    <rPh sb="49" eb="52">
      <t>シンセイガク</t>
    </rPh>
    <rPh sb="52" eb="54">
      <t>イチラン</t>
    </rPh>
    <rPh sb="55" eb="57">
      <t>コヒョウ</t>
    </rPh>
    <rPh sb="58" eb="60">
      <t>ホジョ</t>
    </rPh>
    <rPh sb="60" eb="62">
      <t>タイショウ</t>
    </rPh>
    <rPh sb="62" eb="64">
      <t>ケイヒ</t>
    </rPh>
    <rPh sb="64" eb="67">
      <t>ケイサンショ</t>
    </rPh>
    <rPh sb="68" eb="70">
      <t>シュツリョク</t>
    </rPh>
    <rPh sb="72" eb="74">
      <t>ケイヒ</t>
    </rPh>
    <rPh sb="75" eb="77">
      <t>シシュツ</t>
    </rPh>
    <rPh sb="78" eb="79">
      <t>アキ</t>
    </rPh>
    <rPh sb="84" eb="86">
      <t>ショルイ</t>
    </rPh>
    <rPh sb="87" eb="88">
      <t>ウツ</t>
    </rPh>
    <rPh sb="90" eb="92">
      <t>ゲツジ</t>
    </rPh>
    <rPh sb="92" eb="94">
      <t>ソンエキ</t>
    </rPh>
    <rPh sb="94" eb="97">
      <t>ケイサンショ</t>
    </rPh>
    <rPh sb="101" eb="103">
      <t>ケイヒ</t>
    </rPh>
    <rPh sb="103" eb="106">
      <t>シワケチョウ</t>
    </rPh>
    <rPh sb="106" eb="107">
      <t>トウ</t>
    </rPh>
    <rPh sb="108" eb="110">
      <t>ザイム</t>
    </rPh>
    <rPh sb="110" eb="112">
      <t>ショルイ</t>
    </rPh>
    <rPh sb="113" eb="116">
      <t>リョウシュウショ</t>
    </rPh>
    <rPh sb="116" eb="117">
      <t>トウ</t>
    </rPh>
    <rPh sb="122" eb="124">
      <t>フクシ</t>
    </rPh>
    <rPh sb="124" eb="126">
      <t>ジム</t>
    </rPh>
    <rPh sb="126" eb="127">
      <t>ショ</t>
    </rPh>
    <rPh sb="128" eb="129">
      <t>カミ</t>
    </rPh>
    <rPh sb="134" eb="135">
      <t>ブ</t>
    </rPh>
    <rPh sb="135" eb="137">
      <t>テイシュツ</t>
    </rPh>
    <rPh sb="140" eb="142">
      <t>ジギョウ</t>
    </rPh>
    <rPh sb="142" eb="143">
      <t>ショ</t>
    </rPh>
    <rPh sb="144" eb="146">
      <t>フクスウ</t>
    </rPh>
    <rPh sb="148" eb="150">
      <t>バアイ</t>
    </rPh>
    <rPh sb="152" eb="154">
      <t>コヒョウ</t>
    </rPh>
    <rPh sb="155" eb="158">
      <t>リョウシュウショ</t>
    </rPh>
    <rPh sb="158" eb="159">
      <t>トウ</t>
    </rPh>
    <rPh sb="160" eb="161">
      <t>ツイ</t>
    </rPh>
    <rPh sb="170" eb="171">
      <t>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</si>
</sst>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Red]\-#,##0\ "/>
    <numFmt numFmtId="178" formatCode="#,##0;\-#,##0;&quot;&quot;"/>
  </numFmts>
  <fonts count="4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4"/>
      <color theme="1"/>
      <name val="ＭＳ 明朝"/>
      <family val="1"/>
      <charset val="128"/>
    </font>
    <font>
      <sz val="12"/>
      <color theme="1"/>
      <name val="ＭＳ 明朝"/>
      <family val="1"/>
      <charset val="128"/>
    </font>
    <font>
      <sz val="10"/>
      <color theme="1"/>
      <name val="ＭＳ Ｐ明朝"/>
      <family val="1"/>
      <charset val="128"/>
    </font>
    <font>
      <sz val="8"/>
      <color theme="1"/>
      <name val="ＭＳ Ｐ明朝"/>
      <family val="1"/>
      <charset val="128"/>
    </font>
    <font>
      <sz val="9"/>
      <color theme="1"/>
      <name val="ＭＳ Ｐ明朝"/>
      <family val="1"/>
      <charset val="128"/>
    </font>
    <font>
      <sz val="11"/>
      <color theme="1"/>
      <name val="ＭＳ Ｐ明朝"/>
      <family val="1"/>
      <charset val="128"/>
    </font>
    <font>
      <sz val="10"/>
      <color theme="1"/>
      <name val="ＭＳ 明朝"/>
      <family val="1"/>
      <charset val="128"/>
    </font>
    <font>
      <sz val="9"/>
      <color theme="1"/>
      <name val="ＭＳ 明朝"/>
      <family val="1"/>
      <charset val="128"/>
    </font>
    <font>
      <sz val="6"/>
      <color theme="1"/>
      <name val="ＭＳ Ｐ明朝"/>
      <family val="1"/>
      <charset val="128"/>
    </font>
    <font>
      <b/>
      <sz val="10"/>
      <color theme="1"/>
      <name val="ＭＳ Ｐ明朝"/>
      <family val="1"/>
      <charset val="128"/>
    </font>
    <font>
      <sz val="8"/>
      <color theme="1"/>
      <name val="ＭＳ 明朝"/>
      <family val="1"/>
      <charset val="128"/>
    </font>
    <font>
      <sz val="11"/>
      <color theme="1"/>
      <name val="ＭＳ 明朝"/>
      <family val="1"/>
      <charset val="128"/>
    </font>
    <font>
      <sz val="10"/>
      <color rgb="FFFF0000"/>
      <name val="ＭＳ 明朝"/>
      <family val="1"/>
      <charset val="128"/>
    </font>
    <font>
      <sz val="9"/>
      <color rgb="FFFF0000"/>
      <name val="ＭＳ 明朝"/>
      <family val="1"/>
      <charset val="128"/>
    </font>
    <font>
      <sz val="8"/>
      <color rgb="FFFF0000"/>
      <name val="ＭＳ 明朝"/>
      <family val="1"/>
      <charset val="128"/>
    </font>
    <font>
      <sz val="10"/>
      <name val="ＭＳ Ｐ明朝"/>
      <family val="1"/>
      <charset val="128"/>
    </font>
    <font>
      <b/>
      <sz val="10"/>
      <name val="ＭＳ Ｐ明朝"/>
      <family val="1"/>
      <charset val="128"/>
    </font>
    <font>
      <b/>
      <sz val="12"/>
      <color theme="1"/>
      <name val="ＭＳ 明朝"/>
      <family val="1"/>
      <charset val="128"/>
    </font>
    <font>
      <sz val="10"/>
      <name val="ＭＳ 明朝"/>
      <family val="1"/>
      <charset val="128"/>
    </font>
    <font>
      <sz val="9"/>
      <name val="ＭＳ 明朝"/>
      <family val="1"/>
      <charset val="128"/>
    </font>
    <font>
      <b/>
      <sz val="9"/>
      <color indexed="81"/>
      <name val="ＭＳ Ｐゴシック"/>
      <family val="3"/>
      <charset val="128"/>
    </font>
    <font>
      <b/>
      <sz val="16"/>
      <color rgb="FFFF0000"/>
      <name val="ＭＳ ゴシック"/>
      <family val="3"/>
      <charset val="128"/>
    </font>
    <font>
      <b/>
      <sz val="14"/>
      <color rgb="FFFF0000"/>
      <name val="ＭＳ ゴシック"/>
      <family val="3"/>
      <charset val="128"/>
    </font>
    <font>
      <sz val="11"/>
      <color theme="1"/>
      <name val="ＭＳ Ｐゴシック"/>
      <family val="3"/>
      <charset val="128"/>
    </font>
    <font>
      <sz val="18"/>
      <color rgb="FFFF0000"/>
      <name val="ＭＳ Ｐゴシック"/>
      <family val="3"/>
      <charset val="128"/>
    </font>
    <font>
      <b/>
      <sz val="18"/>
      <color rgb="FFFF0000"/>
      <name val="ＭＳ Ｐゴシック"/>
      <family val="3"/>
      <charset val="128"/>
    </font>
    <font>
      <b/>
      <sz val="18"/>
      <color theme="1"/>
      <name val="ＭＳ Ｐゴシック"/>
      <family val="3"/>
      <charset val="128"/>
    </font>
    <font>
      <b/>
      <sz val="10"/>
      <color indexed="81"/>
      <name val="ＭＳ Ｐゴシック"/>
      <family val="3"/>
      <charset val="128"/>
    </font>
    <font>
      <sz val="9"/>
      <color indexed="81"/>
      <name val="MS P ゴシック"/>
      <family val="2"/>
    </font>
    <font>
      <b/>
      <sz val="11"/>
      <color rgb="FFFF0000"/>
      <name val="ＭＳ Ｐゴシック"/>
      <family val="3"/>
      <charset val="128"/>
    </font>
    <font>
      <u/>
      <sz val="10"/>
      <color rgb="FFFF0000"/>
      <name val="ＭＳ 明朝"/>
      <family val="1"/>
      <charset val="128"/>
    </font>
    <font>
      <b/>
      <sz val="12"/>
      <color rgb="FFFF0000"/>
      <name val="ＭＳ 明朝"/>
      <family val="1"/>
      <charset val="128"/>
    </font>
    <font>
      <b/>
      <sz val="12"/>
      <color rgb="FF0000CC"/>
      <name val="ＭＳ 明朝"/>
      <family val="1"/>
      <charset val="128"/>
    </font>
    <font>
      <b/>
      <sz val="9"/>
      <color indexed="81"/>
      <name val="MS P ゴシック"/>
      <family val="2"/>
    </font>
    <font>
      <u/>
      <sz val="11"/>
      <color theme="10"/>
      <name val="ＭＳ Ｐゴシック"/>
      <family val="3"/>
      <charset val="128"/>
    </font>
    <font>
      <u/>
      <sz val="9"/>
      <color theme="1"/>
      <name val="ＭＳ Ｐ明朝"/>
      <family val="1"/>
      <charset val="128"/>
    </font>
    <font>
      <b/>
      <sz val="12"/>
      <name val="ＭＳ Ｐゴシック"/>
      <family val="3"/>
      <charset val="128"/>
    </font>
    <font>
      <b/>
      <sz val="11"/>
      <name val="ＭＳ Ｐゴシック"/>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9" tint="0.79998168889431442"/>
        <bgColor indexed="64"/>
      </patternFill>
    </fill>
  </fills>
  <borders count="10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bottom style="hair">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thin">
        <color indexed="64"/>
      </right>
      <top style="thin">
        <color indexed="64"/>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medium">
        <color indexed="64"/>
      </left>
      <right style="medium">
        <color indexed="64"/>
      </right>
      <top/>
      <bottom/>
      <diagonal/>
    </border>
    <border>
      <left/>
      <right style="hair">
        <color indexed="64"/>
      </right>
      <top/>
      <bottom/>
      <diagonal/>
    </border>
    <border>
      <left/>
      <right style="hair">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double">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hair">
        <color indexed="64"/>
      </top>
      <bottom style="hair">
        <color indexed="64"/>
      </bottom>
      <diagonal/>
    </border>
    <border diagonalUp="1">
      <left style="thin">
        <color indexed="64"/>
      </left>
      <right/>
      <top style="medium">
        <color indexed="64"/>
      </top>
      <bottom style="hair">
        <color indexed="64"/>
      </bottom>
      <diagonal style="hair">
        <color indexed="64"/>
      </diagonal>
    </border>
    <border diagonalUp="1">
      <left/>
      <right/>
      <top style="medium">
        <color indexed="64"/>
      </top>
      <bottom style="hair">
        <color indexed="64"/>
      </bottom>
      <diagonal style="hair">
        <color indexed="64"/>
      </diagonal>
    </border>
    <border diagonalUp="1">
      <left/>
      <right style="medium">
        <color indexed="64"/>
      </right>
      <top style="medium">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style="hair">
        <color indexed="64"/>
      </top>
      <bottom style="thin">
        <color indexed="64"/>
      </bottom>
      <diagonal style="hair">
        <color indexed="64"/>
      </diagonal>
    </border>
    <border diagonalUp="1">
      <left/>
      <right/>
      <top style="hair">
        <color indexed="64"/>
      </top>
      <bottom style="thin">
        <color indexed="64"/>
      </bottom>
      <diagonal style="hair">
        <color indexed="64"/>
      </diagonal>
    </border>
    <border diagonalUp="1">
      <left/>
      <right style="medium">
        <color indexed="64"/>
      </right>
      <top style="hair">
        <color indexed="64"/>
      </top>
      <bottom style="thin">
        <color indexed="64"/>
      </bottom>
      <diagonal style="hair">
        <color indexed="64"/>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s>
  <cellStyleXfs count="8">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39" fillId="0" borderId="0" applyNumberFormat="0" applyFill="0" applyBorder="0" applyAlignment="0" applyProtection="0">
      <alignment vertical="center"/>
    </xf>
  </cellStyleXfs>
  <cellXfs count="464">
    <xf numFmtId="0" fontId="0" fillId="0" borderId="0" xfId="0">
      <alignment vertical="center"/>
    </xf>
    <xf numFmtId="0" fontId="7" fillId="0" borderId="0" xfId="0" applyFont="1" applyFill="1" applyBorder="1">
      <alignment vertical="center"/>
    </xf>
    <xf numFmtId="0" fontId="7" fillId="0" borderId="0" xfId="0" applyFont="1" applyFill="1" applyBorder="1" applyAlignment="1" applyProtection="1">
      <alignment vertical="center"/>
      <protection locked="0"/>
    </xf>
    <xf numFmtId="0" fontId="7" fillId="0" borderId="0" xfId="0" applyFont="1" applyFill="1" applyBorder="1" applyAlignment="1">
      <alignment vertical="center"/>
    </xf>
    <xf numFmtId="0" fontId="10" fillId="0" borderId="0" xfId="0" applyFont="1" applyFill="1">
      <alignment vertical="center"/>
    </xf>
    <xf numFmtId="0" fontId="7" fillId="0" borderId="0" xfId="0" applyFont="1" applyFill="1">
      <alignment vertical="center"/>
    </xf>
    <xf numFmtId="0" fontId="11" fillId="0" borderId="7" xfId="0" applyFont="1" applyFill="1" applyBorder="1" applyAlignment="1">
      <alignment horizontal="center" vertical="center"/>
    </xf>
    <xf numFmtId="0" fontId="11" fillId="0" borderId="7" xfId="0" applyFont="1" applyFill="1" applyBorder="1">
      <alignment vertical="center"/>
    </xf>
    <xf numFmtId="0" fontId="11" fillId="0" borderId="0" xfId="0" applyFont="1" applyFill="1" applyBorder="1">
      <alignment vertical="center"/>
    </xf>
    <xf numFmtId="0" fontId="11" fillId="0" borderId="4" xfId="0" applyFont="1" applyFill="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10" fillId="0" borderId="0" xfId="0" applyFont="1" applyFill="1" applyBorder="1" applyAlignment="1">
      <alignment horizontal="center" vertical="center"/>
    </xf>
    <xf numFmtId="0" fontId="14" fillId="0" borderId="0" xfId="0" applyFont="1" applyFill="1" applyBorder="1" applyAlignment="1">
      <alignment horizontal="left" vertical="center"/>
    </xf>
    <xf numFmtId="0" fontId="11" fillId="0" borderId="0" xfId="0" applyFont="1" applyFill="1" applyBorder="1" applyAlignment="1">
      <alignment horizontal="center" vertical="center"/>
    </xf>
    <xf numFmtId="0" fontId="8" fillId="0" borderId="0" xfId="0" applyFont="1" applyFill="1">
      <alignment vertical="center"/>
    </xf>
    <xf numFmtId="176" fontId="8" fillId="0" borderId="0" xfId="0" applyNumberFormat="1" applyFont="1" applyFill="1">
      <alignment vertical="center"/>
    </xf>
    <xf numFmtId="0" fontId="8" fillId="0" borderId="0" xfId="0" applyFont="1" applyFill="1" applyAlignment="1">
      <alignment horizontal="center" vertical="center"/>
    </xf>
    <xf numFmtId="38" fontId="8" fillId="0" borderId="0" xfId="0" applyNumberFormat="1" applyFont="1" applyFill="1">
      <alignment vertical="center"/>
    </xf>
    <xf numFmtId="49" fontId="9" fillId="0" borderId="0" xfId="0" applyNumberFormat="1" applyFont="1" applyFill="1" applyBorder="1" applyAlignment="1">
      <alignment horizontal="center" vertical="center" wrapText="1"/>
    </xf>
    <xf numFmtId="38" fontId="10" fillId="0" borderId="0" xfId="4" applyFont="1" applyFill="1" applyBorder="1" applyAlignment="1">
      <alignment horizontal="right" vertical="center" shrinkToFit="1"/>
    </xf>
    <xf numFmtId="0" fontId="11" fillId="0" borderId="67" xfId="0" applyFont="1" applyFill="1" applyBorder="1" applyAlignment="1">
      <alignment horizontal="center" vertical="center"/>
    </xf>
    <xf numFmtId="0" fontId="11" fillId="0" borderId="67" xfId="0" applyFont="1" applyFill="1" applyBorder="1">
      <alignment vertical="center"/>
    </xf>
    <xf numFmtId="0" fontId="11" fillId="0" borderId="62" xfId="0" applyFont="1" applyFill="1" applyBorder="1" applyAlignment="1">
      <alignment horizontal="center" vertical="center"/>
    </xf>
    <xf numFmtId="0" fontId="11" fillId="0" borderId="62" xfId="0" applyFont="1" applyFill="1" applyBorder="1">
      <alignment vertical="center"/>
    </xf>
    <xf numFmtId="0" fontId="11" fillId="0" borderId="71" xfId="0" applyFont="1" applyFill="1" applyBorder="1">
      <alignment vertical="center"/>
    </xf>
    <xf numFmtId="0" fontId="11" fillId="0" borderId="73" xfId="0" applyFont="1" applyFill="1" applyBorder="1">
      <alignment vertical="center"/>
    </xf>
    <xf numFmtId="0" fontId="11" fillId="0" borderId="70" xfId="0" applyFont="1" applyFill="1" applyBorder="1">
      <alignment vertical="center"/>
    </xf>
    <xf numFmtId="0" fontId="11" fillId="0" borderId="75" xfId="0" applyFont="1" applyFill="1" applyBorder="1">
      <alignment vertical="center"/>
    </xf>
    <xf numFmtId="0" fontId="11" fillId="0" borderId="76" xfId="0" applyFont="1" applyFill="1" applyBorder="1">
      <alignment vertical="center"/>
    </xf>
    <xf numFmtId="0" fontId="8" fillId="0" borderId="80" xfId="0" applyFont="1" applyFill="1" applyBorder="1">
      <alignment vertical="center"/>
    </xf>
    <xf numFmtId="0" fontId="11" fillId="0" borderId="66" xfId="0" applyFont="1" applyFill="1" applyBorder="1">
      <alignment vertical="center"/>
    </xf>
    <xf numFmtId="0" fontId="11" fillId="0" borderId="68" xfId="0" applyFont="1" applyFill="1" applyBorder="1">
      <alignment vertical="center"/>
    </xf>
    <xf numFmtId="0" fontId="11" fillId="0" borderId="10" xfId="0" applyFont="1" applyFill="1" applyBorder="1">
      <alignment vertical="center"/>
    </xf>
    <xf numFmtId="0" fontId="11" fillId="0" borderId="8" xfId="0" applyFont="1" applyFill="1" applyBorder="1">
      <alignment vertical="center"/>
    </xf>
    <xf numFmtId="0" fontId="12" fillId="0" borderId="0" xfId="0" applyFont="1" applyProtection="1">
      <alignment vertical="center"/>
    </xf>
    <xf numFmtId="0" fontId="11" fillId="0" borderId="0" xfId="0" applyFont="1" applyBorder="1" applyProtection="1">
      <alignment vertical="center"/>
    </xf>
    <xf numFmtId="0" fontId="11" fillId="0" borderId="0" xfId="0" applyFont="1" applyBorder="1" applyAlignment="1" applyProtection="1">
      <alignment horizontal="center" vertical="center"/>
    </xf>
    <xf numFmtId="0" fontId="11" fillId="0" borderId="0" xfId="0" applyFont="1" applyProtection="1">
      <alignment vertical="center"/>
    </xf>
    <xf numFmtId="0" fontId="11" fillId="0" borderId="0" xfId="0" applyFont="1" applyAlignment="1" applyProtection="1">
      <alignment vertical="center"/>
    </xf>
    <xf numFmtId="0" fontId="11" fillId="0" borderId="0" xfId="0" applyFont="1" applyAlignment="1" applyProtection="1">
      <alignment horizontal="right" vertical="center"/>
    </xf>
    <xf numFmtId="0" fontId="11" fillId="0" borderId="0" xfId="0" applyFont="1" applyBorder="1" applyAlignment="1" applyProtection="1">
      <alignment horizontal="center" vertical="center" textRotation="255"/>
    </xf>
    <xf numFmtId="0" fontId="11" fillId="0" borderId="0" xfId="0" applyFont="1" applyFill="1" applyBorder="1" applyAlignment="1" applyProtection="1">
      <alignment vertical="center"/>
    </xf>
    <xf numFmtId="0" fontId="11" fillId="0" borderId="0" xfId="0" applyFont="1" applyFill="1" applyBorder="1" applyProtection="1">
      <alignment vertical="center"/>
    </xf>
    <xf numFmtId="0" fontId="15" fillId="0" borderId="0" xfId="0" applyFont="1" applyBorder="1" applyProtection="1">
      <alignment vertical="center"/>
    </xf>
    <xf numFmtId="0" fontId="11" fillId="0" borderId="27" xfId="0" applyFont="1" applyBorder="1" applyAlignment="1" applyProtection="1">
      <alignment horizontal="center" vertical="center" textRotation="255"/>
    </xf>
    <xf numFmtId="0" fontId="11" fillId="0" borderId="20" xfId="0" applyFont="1" applyBorder="1" applyProtection="1">
      <alignment vertical="center"/>
    </xf>
    <xf numFmtId="0" fontId="11" fillId="0" borderId="21" xfId="0" applyFont="1" applyBorder="1" applyProtection="1">
      <alignment vertical="center"/>
    </xf>
    <xf numFmtId="0" fontId="12" fillId="0" borderId="40" xfId="0" applyFont="1" applyBorder="1" applyAlignment="1" applyProtection="1">
      <alignment vertical="center"/>
    </xf>
    <xf numFmtId="0" fontId="12" fillId="0" borderId="0" xfId="0" applyFont="1" applyBorder="1" applyAlignment="1" applyProtection="1">
      <alignment vertical="center"/>
    </xf>
    <xf numFmtId="0" fontId="11" fillId="0" borderId="31" xfId="0" applyFont="1" applyBorder="1" applyAlignment="1" applyProtection="1">
      <alignment horizontal="center" vertical="center" textRotation="255"/>
    </xf>
    <xf numFmtId="0" fontId="11" fillId="0" borderId="14" xfId="0" applyFont="1" applyBorder="1" applyProtection="1">
      <alignment vertical="center"/>
    </xf>
    <xf numFmtId="0" fontId="11" fillId="0" borderId="15" xfId="0" applyFont="1" applyBorder="1" applyProtection="1">
      <alignment vertical="center"/>
    </xf>
    <xf numFmtId="176" fontId="12" fillId="0" borderId="38" xfId="0" applyNumberFormat="1" applyFont="1" applyBorder="1" applyAlignment="1" applyProtection="1">
      <alignment vertical="center"/>
    </xf>
    <xf numFmtId="176" fontId="12" fillId="0" borderId="0" xfId="0" applyNumberFormat="1" applyFont="1" applyBorder="1" applyAlignment="1" applyProtection="1">
      <alignment vertical="center"/>
    </xf>
    <xf numFmtId="0" fontId="12" fillId="0" borderId="38" xfId="0" applyFont="1" applyBorder="1" applyAlignment="1" applyProtection="1">
      <alignment vertical="center"/>
    </xf>
    <xf numFmtId="0" fontId="11" fillId="0" borderId="28" xfId="0" applyFont="1" applyBorder="1" applyAlignment="1" applyProtection="1">
      <alignment horizontal="center" vertical="center" textRotation="255"/>
    </xf>
    <xf numFmtId="0" fontId="11" fillId="0" borderId="32" xfId="0" applyFont="1" applyBorder="1" applyAlignment="1" applyProtection="1">
      <alignment horizontal="center" vertical="center" textRotation="255"/>
    </xf>
    <xf numFmtId="0" fontId="11" fillId="0" borderId="29" xfId="0" applyFont="1" applyBorder="1" applyProtection="1">
      <alignment vertical="center"/>
    </xf>
    <xf numFmtId="0" fontId="11" fillId="0" borderId="17" xfId="0" applyFont="1" applyBorder="1" applyProtection="1">
      <alignment vertical="center"/>
    </xf>
    <xf numFmtId="176" fontId="12" fillId="0" borderId="39" xfId="0" applyNumberFormat="1" applyFont="1" applyBorder="1" applyAlignment="1" applyProtection="1">
      <alignment vertical="center"/>
    </xf>
    <xf numFmtId="176" fontId="12" fillId="0" borderId="47" xfId="0" applyNumberFormat="1" applyFont="1" applyBorder="1" applyAlignment="1" applyProtection="1">
      <alignment vertical="center"/>
    </xf>
    <xf numFmtId="0" fontId="11" fillId="0" borderId="27" xfId="0" applyFont="1" applyBorder="1" applyAlignment="1" applyProtection="1">
      <alignment horizontal="center" vertical="center" textRotation="255" shrinkToFit="1"/>
    </xf>
    <xf numFmtId="176" fontId="12" fillId="0" borderId="40" xfId="0" applyNumberFormat="1" applyFont="1" applyBorder="1" applyAlignment="1" applyProtection="1">
      <alignment vertical="center"/>
    </xf>
    <xf numFmtId="0" fontId="23" fillId="0" borderId="13" xfId="0" applyFont="1" applyBorder="1" applyProtection="1">
      <alignment vertical="center"/>
    </xf>
    <xf numFmtId="0" fontId="23" fillId="0" borderId="14" xfId="0" applyFont="1" applyBorder="1" applyProtection="1">
      <alignment vertical="center"/>
    </xf>
    <xf numFmtId="0" fontId="23" fillId="0" borderId="81" xfId="0" applyFont="1" applyBorder="1" applyProtection="1">
      <alignment vertical="center"/>
    </xf>
    <xf numFmtId="0" fontId="23" fillId="0" borderId="15" xfId="0" applyFont="1" applyBorder="1" applyProtection="1">
      <alignment vertical="center"/>
    </xf>
    <xf numFmtId="176" fontId="24" fillId="0" borderId="38" xfId="0" applyNumberFormat="1" applyFont="1" applyBorder="1" applyAlignment="1" applyProtection="1">
      <alignment vertical="center"/>
    </xf>
    <xf numFmtId="176" fontId="18" fillId="0" borderId="0" xfId="0" applyNumberFormat="1" applyFont="1" applyBorder="1" applyAlignment="1" applyProtection="1">
      <alignment vertical="center"/>
    </xf>
    <xf numFmtId="0" fontId="18" fillId="0" borderId="0" xfId="0" applyFont="1" applyBorder="1" applyAlignment="1" applyProtection="1">
      <alignment vertical="center"/>
    </xf>
    <xf numFmtId="0" fontId="23" fillId="0" borderId="28" xfId="0" applyFont="1" applyBorder="1" applyAlignment="1" applyProtection="1">
      <alignment horizontal="center" vertical="center"/>
    </xf>
    <xf numFmtId="0" fontId="23" fillId="0" borderId="30" xfId="0" applyFont="1" applyBorder="1" applyProtection="1">
      <alignment vertical="center"/>
    </xf>
    <xf numFmtId="0" fontId="23" fillId="0" borderId="20" xfId="0" applyFont="1" applyBorder="1" applyProtection="1">
      <alignment vertical="center"/>
    </xf>
    <xf numFmtId="0" fontId="17" fillId="0" borderId="0" xfId="0" applyFont="1" applyBorder="1" applyAlignment="1" applyProtection="1">
      <alignment vertical="center"/>
    </xf>
    <xf numFmtId="0" fontId="18" fillId="0" borderId="0" xfId="0" applyFont="1" applyBorder="1" applyAlignment="1" applyProtection="1">
      <alignment horizontal="center" vertical="center"/>
    </xf>
    <xf numFmtId="176" fontId="17" fillId="0" borderId="0" xfId="0" applyNumberFormat="1" applyFont="1" applyBorder="1" applyAlignment="1" applyProtection="1">
      <alignment vertical="center"/>
    </xf>
    <xf numFmtId="0" fontId="23" fillId="0" borderId="32" xfId="0" applyFont="1" applyBorder="1" applyAlignment="1" applyProtection="1">
      <alignment horizontal="center" vertical="center"/>
    </xf>
    <xf numFmtId="0" fontId="23" fillId="0" borderId="0" xfId="0" applyFont="1" applyBorder="1" applyProtection="1">
      <alignment vertical="center"/>
    </xf>
    <xf numFmtId="0" fontId="23" fillId="0" borderId="17" xfId="0" applyFont="1" applyBorder="1" applyProtection="1">
      <alignment vertical="center"/>
    </xf>
    <xf numFmtId="176" fontId="24" fillId="0" borderId="48" xfId="0" applyNumberFormat="1" applyFont="1" applyBorder="1" applyAlignment="1" applyProtection="1">
      <alignment vertical="center"/>
    </xf>
    <xf numFmtId="0" fontId="23" fillId="0" borderId="19" xfId="0" applyFont="1" applyBorder="1" applyProtection="1">
      <alignment vertical="center"/>
    </xf>
    <xf numFmtId="0" fontId="11" fillId="0" borderId="0" xfId="0" applyFont="1" applyBorder="1" applyAlignment="1" applyProtection="1">
      <alignment vertical="center"/>
    </xf>
    <xf numFmtId="0" fontId="12" fillId="0" borderId="0" xfId="0" applyFont="1" applyBorder="1" applyAlignment="1" applyProtection="1">
      <alignment horizontal="center" vertical="center"/>
    </xf>
    <xf numFmtId="176" fontId="11" fillId="0" borderId="0" xfId="0" applyNumberFormat="1" applyFont="1" applyBorder="1" applyAlignment="1" applyProtection="1">
      <alignment vertical="center"/>
    </xf>
    <xf numFmtId="0" fontId="23" fillId="0" borderId="31" xfId="0" applyFont="1" applyBorder="1" applyAlignment="1" applyProtection="1">
      <alignment horizontal="center" vertical="center"/>
    </xf>
    <xf numFmtId="0" fontId="23" fillId="0" borderId="26" xfId="0" applyFont="1" applyBorder="1" applyProtection="1">
      <alignment vertical="center"/>
    </xf>
    <xf numFmtId="0" fontId="11" fillId="0" borderId="31" xfId="0" applyFont="1" applyBorder="1" applyAlignment="1" applyProtection="1">
      <alignment horizontal="center" vertical="center"/>
    </xf>
    <xf numFmtId="0" fontId="11" fillId="0" borderId="27" xfId="0" applyFont="1" applyBorder="1" applyAlignment="1" applyProtection="1">
      <alignment horizontal="center" vertical="center"/>
    </xf>
    <xf numFmtId="0" fontId="11" fillId="0" borderId="32" xfId="0" applyFont="1" applyBorder="1" applyAlignment="1" applyProtection="1">
      <alignment horizontal="center" vertical="center"/>
    </xf>
    <xf numFmtId="176" fontId="18" fillId="0" borderId="40" xfId="0" applyNumberFormat="1" applyFont="1" applyBorder="1" applyAlignment="1" applyProtection="1">
      <alignment vertical="center"/>
    </xf>
    <xf numFmtId="0" fontId="23" fillId="0" borderId="29" xfId="0" applyFont="1" applyBorder="1" applyAlignment="1" applyProtection="1">
      <alignment vertical="center"/>
    </xf>
    <xf numFmtId="0" fontId="23" fillId="0" borderId="34" xfId="0" applyFont="1" applyBorder="1" applyProtection="1">
      <alignment vertical="center"/>
    </xf>
    <xf numFmtId="0" fontId="23" fillId="0" borderId="29" xfId="0" applyFont="1" applyBorder="1" applyProtection="1">
      <alignment vertical="center"/>
    </xf>
    <xf numFmtId="0" fontId="23" fillId="0" borderId="27" xfId="0" applyFont="1" applyBorder="1" applyAlignment="1" applyProtection="1">
      <alignment horizontal="center" vertical="center"/>
    </xf>
    <xf numFmtId="0" fontId="23" fillId="0" borderId="16" xfId="0" applyFont="1" applyBorder="1" applyProtection="1">
      <alignment vertical="center"/>
    </xf>
    <xf numFmtId="0" fontId="23" fillId="0" borderId="13" xfId="0" applyFont="1" applyBorder="1" applyAlignment="1" applyProtection="1">
      <alignment horizontal="center" vertical="center"/>
    </xf>
    <xf numFmtId="176" fontId="12" fillId="0" borderId="42" xfId="0" applyNumberFormat="1" applyFont="1" applyBorder="1" applyAlignment="1" applyProtection="1">
      <alignment vertical="center"/>
    </xf>
    <xf numFmtId="0" fontId="19" fillId="0" borderId="0" xfId="0" applyFont="1" applyAlignment="1" applyProtection="1">
      <alignment horizontal="left" vertical="center"/>
    </xf>
    <xf numFmtId="0" fontId="17" fillId="0" borderId="0" xfId="0" applyFont="1" applyProtection="1">
      <alignment vertical="center"/>
    </xf>
    <xf numFmtId="0" fontId="19" fillId="0" borderId="0" xfId="0" applyFont="1" applyProtection="1">
      <alignment vertical="center"/>
    </xf>
    <xf numFmtId="0" fontId="10" fillId="0" borderId="0" xfId="0" applyFont="1" applyProtection="1">
      <alignment vertical="center"/>
    </xf>
    <xf numFmtId="0" fontId="10" fillId="0" borderId="0" xfId="0" applyFont="1" applyAlignment="1" applyProtection="1">
      <alignment horizontal="right" vertical="center"/>
    </xf>
    <xf numFmtId="0" fontId="14" fillId="0" borderId="0" xfId="0" applyFont="1" applyFill="1" applyBorder="1" applyAlignment="1" applyProtection="1">
      <alignment horizontal="left" vertical="center"/>
    </xf>
    <xf numFmtId="0" fontId="10" fillId="2" borderId="22" xfId="0" applyFont="1" applyFill="1" applyBorder="1" applyAlignment="1" applyProtection="1">
      <alignment horizontal="center" vertical="center" shrinkToFit="1"/>
    </xf>
    <xf numFmtId="0" fontId="7" fillId="2" borderId="1" xfId="0" applyFont="1" applyFill="1" applyBorder="1" applyAlignment="1" applyProtection="1">
      <alignment horizontal="center" vertical="center"/>
    </xf>
    <xf numFmtId="0" fontId="7" fillId="2" borderId="22" xfId="0" applyFont="1" applyFill="1" applyBorder="1" applyAlignment="1" applyProtection="1">
      <alignment horizontal="center" vertical="center" wrapText="1"/>
    </xf>
    <xf numFmtId="0" fontId="7" fillId="2" borderId="22" xfId="0" applyFont="1" applyFill="1" applyBorder="1" applyAlignment="1" applyProtection="1">
      <alignment horizontal="center" vertical="center"/>
    </xf>
    <xf numFmtId="0" fontId="7" fillId="2" borderId="24" xfId="0" applyFont="1" applyFill="1" applyBorder="1" applyAlignment="1" applyProtection="1">
      <alignment horizontal="center" vertical="center"/>
    </xf>
    <xf numFmtId="178" fontId="10" fillId="0" borderId="22" xfId="0" applyNumberFormat="1" applyFont="1" applyBorder="1" applyAlignment="1" applyProtection="1">
      <alignment horizontal="center" vertical="center" shrinkToFit="1"/>
    </xf>
    <xf numFmtId="178" fontId="10" fillId="0" borderId="1" xfId="0" applyNumberFormat="1" applyFont="1" applyBorder="1" applyAlignment="1" applyProtection="1">
      <alignment horizontal="center" vertical="center" shrinkToFit="1"/>
    </xf>
    <xf numFmtId="178" fontId="10" fillId="0" borderId="1" xfId="0" applyNumberFormat="1" applyFont="1" applyBorder="1" applyAlignment="1" applyProtection="1">
      <alignment horizontal="left" vertical="center" shrinkToFit="1"/>
    </xf>
    <xf numFmtId="178" fontId="10" fillId="0" borderId="22" xfId="4" applyNumberFormat="1" applyFont="1" applyBorder="1" applyAlignment="1" applyProtection="1">
      <alignment horizontal="right" vertical="center" shrinkToFit="1"/>
    </xf>
    <xf numFmtId="178" fontId="10" fillId="0" borderId="23" xfId="4" applyNumberFormat="1" applyFont="1" applyBorder="1" applyAlignment="1" applyProtection="1">
      <alignment horizontal="right" vertical="center" shrinkToFit="1"/>
    </xf>
    <xf numFmtId="0" fontId="16" fillId="0" borderId="0" xfId="0" applyFont="1" applyProtection="1">
      <alignment vertical="center"/>
    </xf>
    <xf numFmtId="0" fontId="16" fillId="0" borderId="0" xfId="0" applyFont="1" applyFill="1" applyProtection="1">
      <alignment vertical="center"/>
    </xf>
    <xf numFmtId="0" fontId="16" fillId="0" borderId="0" xfId="0" applyFont="1" applyAlignment="1" applyProtection="1">
      <alignment horizontal="left" vertical="top"/>
    </xf>
    <xf numFmtId="0" fontId="5" fillId="0" borderId="0" xfId="0" applyFont="1" applyAlignment="1" applyProtection="1">
      <alignment vertical="center"/>
    </xf>
    <xf numFmtId="0" fontId="6" fillId="0" borderId="0" xfId="0" applyFont="1" applyAlignment="1" applyProtection="1">
      <alignment horizontal="left" vertical="top"/>
    </xf>
    <xf numFmtId="0" fontId="22" fillId="0" borderId="0" xfId="0" applyFont="1" applyFill="1" applyAlignment="1" applyProtection="1">
      <alignment vertical="center"/>
    </xf>
    <xf numFmtId="0" fontId="16" fillId="0" borderId="0" xfId="0" applyFont="1" applyFill="1" applyAlignment="1" applyProtection="1">
      <alignment horizontal="left" vertical="top"/>
    </xf>
    <xf numFmtId="0" fontId="6" fillId="0" borderId="0" xfId="0" applyFont="1" applyFill="1" applyAlignment="1" applyProtection="1">
      <alignment horizontal="left" vertical="top"/>
    </xf>
    <xf numFmtId="0" fontId="16" fillId="0" borderId="22" xfId="0" applyFont="1" applyBorder="1" applyAlignment="1" applyProtection="1">
      <alignment horizontal="center" vertical="center" shrinkToFit="1"/>
    </xf>
    <xf numFmtId="49" fontId="6" fillId="0" borderId="22" xfId="0" applyNumberFormat="1" applyFont="1" applyBorder="1" applyAlignment="1" applyProtection="1">
      <alignment horizontal="center" vertical="top"/>
    </xf>
    <xf numFmtId="0" fontId="6" fillId="0" borderId="22" xfId="0" applyFont="1" applyBorder="1" applyAlignment="1" applyProtection="1">
      <alignment horizontal="center" vertical="top"/>
    </xf>
    <xf numFmtId="0" fontId="16" fillId="0" borderId="22" xfId="0" applyFont="1" applyBorder="1" applyAlignment="1" applyProtection="1">
      <alignment horizontal="center" vertical="center"/>
    </xf>
    <xf numFmtId="49" fontId="11" fillId="0" borderId="22" xfId="0" applyNumberFormat="1" applyFont="1" applyBorder="1" applyAlignment="1" applyProtection="1">
      <alignment horizontal="left" vertical="center" wrapText="1"/>
    </xf>
    <xf numFmtId="0" fontId="11" fillId="0" borderId="22" xfId="0" applyFont="1" applyBorder="1" applyAlignment="1" applyProtection="1">
      <alignment horizontal="left" vertical="center" wrapText="1"/>
    </xf>
    <xf numFmtId="49" fontId="11" fillId="0" borderId="12" xfId="0" applyNumberFormat="1" applyFont="1" applyBorder="1" applyAlignment="1" applyProtection="1">
      <alignment vertical="center" wrapText="1"/>
    </xf>
    <xf numFmtId="0" fontId="11" fillId="0" borderId="12" xfId="0" applyFont="1" applyBorder="1" applyAlignment="1" applyProtection="1">
      <alignment horizontal="left" vertical="center" wrapText="1"/>
    </xf>
    <xf numFmtId="0" fontId="11" fillId="0" borderId="12" xfId="0" applyFont="1" applyBorder="1" applyAlignment="1" applyProtection="1">
      <alignment vertical="center" wrapText="1"/>
    </xf>
    <xf numFmtId="49" fontId="11" fillId="0" borderId="22" xfId="0" applyNumberFormat="1" applyFont="1" applyFill="1" applyBorder="1" applyAlignment="1" applyProtection="1">
      <alignment horizontal="left" vertical="center" wrapText="1"/>
    </xf>
    <xf numFmtId="0" fontId="11" fillId="0" borderId="22" xfId="0" applyFont="1" applyFill="1" applyBorder="1" applyAlignment="1" applyProtection="1">
      <alignment horizontal="left" vertical="center" wrapText="1"/>
    </xf>
    <xf numFmtId="0" fontId="7" fillId="0" borderId="2" xfId="0" applyFont="1" applyFill="1" applyBorder="1" applyAlignment="1" applyProtection="1">
      <alignment vertical="center" shrinkToFit="1"/>
      <protection locked="0"/>
    </xf>
    <xf numFmtId="0" fontId="10" fillId="0" borderId="0" xfId="0" applyFont="1" applyAlignment="1" applyProtection="1">
      <alignment horizontal="center" vertical="center"/>
    </xf>
    <xf numFmtId="0" fontId="9" fillId="2" borderId="22" xfId="0" applyFont="1" applyFill="1" applyBorder="1" applyAlignment="1" applyProtection="1">
      <alignment horizontal="center" vertical="center" wrapText="1"/>
    </xf>
    <xf numFmtId="0" fontId="10" fillId="0" borderId="0" xfId="0" applyFont="1" applyFill="1" applyAlignment="1">
      <alignment horizontal="center" vertical="center"/>
    </xf>
    <xf numFmtId="0" fontId="7" fillId="0" borderId="0" xfId="0" applyFont="1" applyFill="1" applyAlignment="1">
      <alignment horizontal="center" vertical="center"/>
    </xf>
    <xf numFmtId="0" fontId="27" fillId="0" borderId="0" xfId="0" applyFont="1" applyFill="1">
      <alignment vertical="center"/>
    </xf>
    <xf numFmtId="0" fontId="26" fillId="0" borderId="0" xfId="0" applyFont="1" applyFill="1" applyAlignment="1">
      <alignment horizontal="center" vertical="center"/>
    </xf>
    <xf numFmtId="176" fontId="11" fillId="0" borderId="0" xfId="0" applyNumberFormat="1" applyFont="1" applyBorder="1" applyAlignment="1" applyProtection="1">
      <alignment vertical="center"/>
    </xf>
    <xf numFmtId="0" fontId="11" fillId="0" borderId="0" xfId="0" applyFont="1" applyBorder="1" applyAlignment="1" applyProtection="1">
      <alignment vertical="center"/>
    </xf>
    <xf numFmtId="0" fontId="12" fillId="0" borderId="0" xfId="0" applyFont="1" applyBorder="1" applyAlignment="1" applyProtection="1">
      <alignment horizontal="center" vertical="center"/>
    </xf>
    <xf numFmtId="0" fontId="12" fillId="0" borderId="0" xfId="0" applyFont="1" applyBorder="1" applyAlignment="1" applyProtection="1">
      <alignment vertical="center"/>
    </xf>
    <xf numFmtId="0" fontId="10" fillId="0" borderId="0" xfId="0" applyFont="1" applyFill="1" applyBorder="1" applyAlignment="1" applyProtection="1">
      <alignment horizontal="left" vertical="center"/>
    </xf>
    <xf numFmtId="0" fontId="7" fillId="0" borderId="0" xfId="0" applyFont="1" applyFill="1" applyBorder="1" applyAlignment="1">
      <alignment horizontal="center" vertical="center"/>
    </xf>
    <xf numFmtId="0" fontId="11" fillId="0" borderId="2" xfId="0" applyFont="1" applyFill="1" applyBorder="1" applyAlignment="1">
      <alignment horizontal="center" vertical="center"/>
    </xf>
    <xf numFmtId="0" fontId="27" fillId="0" borderId="55" xfId="0" applyFont="1" applyFill="1" applyBorder="1" applyAlignment="1">
      <alignment horizontal="center" vertical="center"/>
    </xf>
    <xf numFmtId="0" fontId="11" fillId="0" borderId="0" xfId="0" applyFont="1" applyAlignment="1" applyProtection="1">
      <alignment horizontal="center" vertical="center"/>
    </xf>
    <xf numFmtId="0" fontId="28" fillId="0" borderId="0" xfId="0" applyFont="1" applyFill="1">
      <alignment vertical="center"/>
    </xf>
    <xf numFmtId="0" fontId="11" fillId="0" borderId="0" xfId="0" applyFont="1" applyFill="1" applyAlignment="1" applyProtection="1">
      <alignment horizontal="center" vertical="center"/>
      <protection locked="0"/>
    </xf>
    <xf numFmtId="0" fontId="11" fillId="0" borderId="0" xfId="0" applyFont="1" applyFill="1" applyAlignment="1" applyProtection="1">
      <alignment horizontal="center" vertical="center"/>
    </xf>
    <xf numFmtId="0" fontId="16" fillId="0" borderId="0" xfId="0" applyFont="1" applyBorder="1" applyProtection="1">
      <alignment vertical="center"/>
    </xf>
    <xf numFmtId="0" fontId="16" fillId="0" borderId="0" xfId="0" applyFont="1" applyBorder="1" applyAlignment="1" applyProtection="1">
      <alignment horizontal="center" vertical="center"/>
    </xf>
    <xf numFmtId="0" fontId="16" fillId="0" borderId="0" xfId="0" applyFont="1" applyAlignment="1" applyProtection="1">
      <alignment vertical="center"/>
    </xf>
    <xf numFmtId="0" fontId="16" fillId="0" borderId="0" xfId="0" applyFont="1" applyAlignment="1" applyProtection="1">
      <alignment horizontal="right" vertical="center"/>
    </xf>
    <xf numFmtId="0" fontId="16" fillId="0" borderId="0" xfId="0" applyFont="1" applyAlignment="1" applyProtection="1">
      <alignment horizontal="center" vertical="center"/>
    </xf>
    <xf numFmtId="0" fontId="16" fillId="0" borderId="11" xfId="0" applyFont="1" applyBorder="1" applyProtection="1">
      <alignment vertical="center"/>
    </xf>
    <xf numFmtId="0" fontId="16" fillId="0" borderId="78" xfId="0" applyFont="1" applyBorder="1" applyProtection="1">
      <alignment vertical="center"/>
    </xf>
    <xf numFmtId="0" fontId="16" fillId="0" borderId="0" xfId="0" applyFont="1" applyBorder="1" applyAlignment="1" applyProtection="1">
      <alignment horizontal="center" vertical="center" textRotation="255"/>
    </xf>
    <xf numFmtId="0" fontId="16" fillId="0" borderId="0" xfId="0" applyFont="1" applyFill="1" applyBorder="1" applyAlignment="1" applyProtection="1">
      <alignment vertical="center"/>
    </xf>
    <xf numFmtId="0" fontId="16" fillId="0" borderId="0" xfId="0" applyFont="1" applyFill="1" applyBorder="1" applyProtection="1">
      <alignment vertical="center"/>
    </xf>
    <xf numFmtId="0" fontId="16" fillId="3" borderId="43" xfId="0" applyFont="1" applyFill="1" applyBorder="1" applyAlignment="1" applyProtection="1">
      <alignment vertical="center"/>
    </xf>
    <xf numFmtId="0" fontId="16" fillId="3" borderId="44" xfId="0" applyFont="1" applyFill="1" applyBorder="1" applyAlignment="1" applyProtection="1">
      <alignment vertical="center"/>
    </xf>
    <xf numFmtId="0" fontId="16" fillId="3" borderId="47" xfId="0" applyFont="1" applyFill="1" applyBorder="1" applyAlignment="1" applyProtection="1">
      <alignment vertical="center"/>
    </xf>
    <xf numFmtId="38" fontId="16" fillId="0" borderId="0" xfId="4" applyFont="1" applyBorder="1" applyAlignment="1" applyProtection="1">
      <alignment horizontal="right" vertical="center"/>
    </xf>
    <xf numFmtId="0" fontId="36" fillId="0" borderId="0" xfId="0" applyFont="1" applyFill="1" applyAlignment="1" applyProtection="1">
      <alignment vertical="center"/>
    </xf>
    <xf numFmtId="0" fontId="20" fillId="3" borderId="65" xfId="0" applyFont="1" applyFill="1" applyBorder="1" applyAlignment="1" applyProtection="1">
      <alignment horizontal="center" vertical="center"/>
      <protection locked="0"/>
    </xf>
    <xf numFmtId="178" fontId="10" fillId="0" borderId="0" xfId="0" applyNumberFormat="1" applyFont="1" applyProtection="1">
      <alignment vertical="center"/>
    </xf>
    <xf numFmtId="177" fontId="10" fillId="0" borderId="0" xfId="4" applyNumberFormat="1" applyFont="1" applyFill="1" applyBorder="1" applyAlignment="1">
      <alignment horizontal="right" vertical="center" shrinkToFit="1"/>
    </xf>
    <xf numFmtId="0" fontId="11" fillId="0" borderId="0" xfId="0" applyFont="1" applyBorder="1" applyAlignment="1" applyProtection="1">
      <alignment vertical="center"/>
    </xf>
    <xf numFmtId="0" fontId="37" fillId="0" borderId="0" xfId="0" applyFont="1" applyAlignment="1" applyProtection="1">
      <alignment horizontal="left" vertical="top"/>
    </xf>
    <xf numFmtId="177" fontId="10" fillId="0" borderId="3" xfId="4" applyNumberFormat="1" applyFont="1" applyFill="1" applyBorder="1" applyAlignment="1" applyProtection="1">
      <alignment vertical="center" shrinkToFit="1"/>
      <protection locked="0"/>
    </xf>
    <xf numFmtId="0" fontId="11" fillId="0" borderId="4" xfId="0" applyFont="1" applyFill="1" applyBorder="1" applyAlignment="1">
      <alignment horizontal="center" vertical="center"/>
    </xf>
    <xf numFmtId="177" fontId="10" fillId="0" borderId="86" xfId="4" applyNumberFormat="1" applyFont="1" applyFill="1" applyBorder="1" applyAlignment="1" applyProtection="1">
      <alignment vertical="center" shrinkToFit="1"/>
      <protection locked="0"/>
    </xf>
    <xf numFmtId="49" fontId="9" fillId="0" borderId="85" xfId="0" applyNumberFormat="1" applyFont="1" applyFill="1" applyBorder="1" applyAlignment="1">
      <alignment vertical="center" wrapText="1"/>
    </xf>
    <xf numFmtId="49" fontId="10" fillId="0" borderId="85" xfId="0" applyNumberFormat="1" applyFont="1" applyFill="1" applyBorder="1" applyAlignment="1">
      <alignment vertical="center" wrapText="1"/>
    </xf>
    <xf numFmtId="177" fontId="10" fillId="0" borderId="10" xfId="4" applyNumberFormat="1" applyFont="1" applyFill="1" applyBorder="1" applyAlignment="1" applyProtection="1">
      <alignment vertical="center" shrinkToFit="1"/>
      <protection locked="0"/>
    </xf>
    <xf numFmtId="0" fontId="9" fillId="0" borderId="0" xfId="0" applyFont="1" applyFill="1" applyBorder="1" applyAlignment="1">
      <alignment horizontal="left" vertical="center"/>
    </xf>
    <xf numFmtId="0" fontId="20" fillId="0" borderId="0" xfId="0" applyFont="1" applyFill="1" applyBorder="1" applyAlignment="1" applyProtection="1">
      <alignment horizontal="center" vertical="center"/>
      <protection locked="0"/>
    </xf>
    <xf numFmtId="177" fontId="10" fillId="0" borderId="2" xfId="4" applyNumberFormat="1" applyFont="1" applyFill="1" applyBorder="1" applyAlignment="1" applyProtection="1">
      <alignment vertical="center" shrinkToFit="1"/>
      <protection locked="0"/>
    </xf>
    <xf numFmtId="177" fontId="10" fillId="0" borderId="7" xfId="4" applyNumberFormat="1" applyFont="1" applyFill="1" applyBorder="1" applyAlignment="1" applyProtection="1">
      <alignment vertical="center" shrinkToFit="1"/>
      <protection locked="0"/>
    </xf>
    <xf numFmtId="177" fontId="10" fillId="0" borderId="4" xfId="4" applyNumberFormat="1" applyFont="1" applyFill="1" applyBorder="1" applyAlignment="1" applyProtection="1">
      <alignment vertical="center" shrinkToFit="1"/>
      <protection locked="0"/>
    </xf>
    <xf numFmtId="177" fontId="10" fillId="0" borderId="14" xfId="4" applyNumberFormat="1" applyFont="1" applyFill="1" applyBorder="1" applyAlignment="1" applyProtection="1">
      <alignment vertical="center" shrinkToFit="1"/>
      <protection locked="0"/>
    </xf>
    <xf numFmtId="177" fontId="10" fillId="0" borderId="15" xfId="4" applyNumberFormat="1" applyFont="1" applyFill="1" applyBorder="1" applyAlignment="1" applyProtection="1">
      <alignment vertical="center" shrinkToFit="1"/>
      <protection locked="0"/>
    </xf>
    <xf numFmtId="49" fontId="9" fillId="0" borderId="0" xfId="0" applyNumberFormat="1" applyFont="1" applyFill="1" applyBorder="1" applyAlignment="1">
      <alignment vertical="center" wrapText="1"/>
    </xf>
    <xf numFmtId="0" fontId="20" fillId="3" borderId="25" xfId="0" applyFont="1" applyFill="1" applyBorder="1" applyAlignment="1" applyProtection="1">
      <alignment horizontal="center" vertical="center"/>
      <protection locked="0"/>
    </xf>
    <xf numFmtId="0" fontId="20" fillId="3" borderId="23" xfId="0" applyFont="1" applyFill="1" applyBorder="1" applyAlignment="1" applyProtection="1">
      <alignment horizontal="center" vertical="center"/>
      <protection locked="0"/>
    </xf>
    <xf numFmtId="0" fontId="41" fillId="0" borderId="0" xfId="0" applyFont="1">
      <alignment vertical="center"/>
    </xf>
    <xf numFmtId="0" fontId="0" fillId="0" borderId="0" xfId="0" applyFont="1">
      <alignment vertical="center"/>
    </xf>
    <xf numFmtId="0" fontId="0" fillId="4" borderId="22" xfId="0" applyFill="1" applyBorder="1" applyAlignment="1">
      <alignment horizontal="center" vertical="center"/>
    </xf>
    <xf numFmtId="0" fontId="0" fillId="0" borderId="12" xfId="0" applyBorder="1">
      <alignment vertical="center"/>
    </xf>
    <xf numFmtId="38" fontId="0" fillId="0" borderId="12" xfId="4" applyFont="1" applyBorder="1">
      <alignment vertical="center"/>
    </xf>
    <xf numFmtId="0" fontId="0" fillId="0" borderId="103" xfId="0" applyBorder="1">
      <alignment vertical="center"/>
    </xf>
    <xf numFmtId="38" fontId="0" fillId="0" borderId="103" xfId="4" applyFont="1" applyBorder="1">
      <alignment vertical="center"/>
    </xf>
    <xf numFmtId="0" fontId="0" fillId="3" borderId="22" xfId="0" applyFill="1" applyBorder="1" applyAlignment="1">
      <alignment horizontal="center" vertical="center"/>
    </xf>
    <xf numFmtId="38" fontId="0" fillId="0" borderId="0" xfId="4" applyFont="1" applyBorder="1">
      <alignment vertical="center"/>
    </xf>
    <xf numFmtId="0" fontId="0" fillId="0" borderId="0" xfId="0" applyFill="1" applyBorder="1">
      <alignment vertical="center"/>
    </xf>
    <xf numFmtId="38" fontId="0" fillId="0" borderId="12" xfId="4" applyFont="1" applyBorder="1" applyAlignment="1">
      <alignment horizontal="right" vertical="center"/>
    </xf>
    <xf numFmtId="38" fontId="0" fillId="0" borderId="103" xfId="4" applyFont="1" applyBorder="1" applyAlignment="1">
      <alignment horizontal="right" vertical="center"/>
    </xf>
    <xf numFmtId="0" fontId="0" fillId="0" borderId="104" xfId="0" applyBorder="1">
      <alignment vertical="center"/>
    </xf>
    <xf numFmtId="38" fontId="0" fillId="0" borderId="104" xfId="4" applyFont="1" applyBorder="1" applyAlignment="1">
      <alignment horizontal="right" vertical="center"/>
    </xf>
    <xf numFmtId="38" fontId="0" fillId="0" borderId="104" xfId="4" applyFont="1" applyBorder="1">
      <alignment vertical="center"/>
    </xf>
    <xf numFmtId="0" fontId="0" fillId="0" borderId="105" xfId="0" applyFill="1" applyBorder="1" applyAlignment="1">
      <alignment horizontal="center" vertical="center"/>
    </xf>
    <xf numFmtId="38" fontId="42" fillId="0" borderId="106" xfId="4" applyFont="1" applyBorder="1">
      <alignment vertical="center"/>
    </xf>
    <xf numFmtId="38" fontId="42" fillId="0" borderId="107" xfId="4" applyFont="1" applyBorder="1">
      <alignment vertical="center"/>
    </xf>
    <xf numFmtId="0" fontId="0" fillId="0" borderId="0" xfId="0" applyAlignment="1">
      <alignment horizontal="right" vertical="center"/>
    </xf>
    <xf numFmtId="0" fontId="0" fillId="0" borderId="108" xfId="0" applyBorder="1">
      <alignment vertical="center"/>
    </xf>
    <xf numFmtId="38" fontId="0" fillId="0" borderId="108" xfId="4" applyFont="1" applyBorder="1">
      <alignment vertical="center"/>
    </xf>
    <xf numFmtId="0" fontId="0" fillId="0" borderId="0" xfId="0" applyBorder="1">
      <alignment vertical="center"/>
    </xf>
    <xf numFmtId="0" fontId="42" fillId="0" borderId="105" xfId="0" applyFont="1" applyBorder="1">
      <alignment vertical="center"/>
    </xf>
    <xf numFmtId="177" fontId="10" fillId="0" borderId="2" xfId="4" applyNumberFormat="1" applyFont="1" applyFill="1" applyBorder="1" applyAlignment="1" applyProtection="1">
      <alignment vertical="center" shrinkToFit="1"/>
      <protection locked="0"/>
    </xf>
    <xf numFmtId="0" fontId="11" fillId="0" borderId="2" xfId="0" applyFont="1" applyFill="1" applyBorder="1" applyAlignment="1">
      <alignment horizontal="center" vertical="center"/>
    </xf>
    <xf numFmtId="0" fontId="7" fillId="0" borderId="0" xfId="0" applyFont="1" applyFill="1" applyBorder="1" applyAlignment="1">
      <alignment horizontal="center" vertical="center"/>
    </xf>
    <xf numFmtId="0" fontId="17" fillId="0" borderId="0" xfId="0" applyFont="1" applyBorder="1" applyAlignment="1" applyProtection="1">
      <alignment vertical="center"/>
    </xf>
    <xf numFmtId="0" fontId="18" fillId="0" borderId="0" xfId="0" applyFont="1" applyBorder="1" applyAlignment="1" applyProtection="1">
      <alignment horizontal="center" vertical="center"/>
    </xf>
    <xf numFmtId="0" fontId="12" fillId="0" borderId="44" xfId="0" applyFont="1" applyBorder="1" applyAlignment="1" applyProtection="1">
      <alignment horizontal="center" vertical="center"/>
    </xf>
    <xf numFmtId="0" fontId="12" fillId="0" borderId="45" xfId="0" applyFont="1" applyBorder="1" applyAlignment="1" applyProtection="1">
      <alignment horizontal="center" vertical="center"/>
    </xf>
    <xf numFmtId="0" fontId="11" fillId="0" borderId="46" xfId="0" applyNumberFormat="1" applyFont="1" applyBorder="1" applyAlignment="1" applyProtection="1">
      <alignment horizontal="right" vertical="center"/>
    </xf>
    <xf numFmtId="0" fontId="11" fillId="0" borderId="44" xfId="0" applyNumberFormat="1" applyFont="1" applyBorder="1" applyAlignment="1" applyProtection="1">
      <alignment horizontal="right" vertical="center"/>
    </xf>
    <xf numFmtId="38" fontId="11" fillId="0" borderId="46" xfId="4" applyFont="1" applyBorder="1" applyAlignment="1" applyProtection="1">
      <alignment horizontal="right" vertical="center"/>
    </xf>
    <xf numFmtId="38" fontId="11" fillId="0" borderId="44" xfId="4" applyFont="1" applyBorder="1" applyAlignment="1" applyProtection="1">
      <alignment horizontal="right" vertical="center"/>
    </xf>
    <xf numFmtId="38" fontId="12" fillId="0" borderId="13" xfId="4" applyFont="1" applyBorder="1" applyAlignment="1" applyProtection="1">
      <alignment vertical="center"/>
    </xf>
    <xf numFmtId="38" fontId="12" fillId="0" borderId="14" xfId="4" applyFont="1" applyBorder="1" applyAlignment="1" applyProtection="1">
      <alignment vertical="center"/>
    </xf>
    <xf numFmtId="0" fontId="12" fillId="0" borderId="13" xfId="0" applyFont="1" applyBorder="1" applyAlignment="1" applyProtection="1">
      <alignment vertical="center"/>
    </xf>
    <xf numFmtId="0" fontId="12" fillId="0" borderId="14" xfId="0" applyFont="1" applyBorder="1" applyAlignment="1" applyProtection="1">
      <alignment vertical="center"/>
    </xf>
    <xf numFmtId="0" fontId="12" fillId="0" borderId="14" xfId="0" applyFont="1" applyBorder="1" applyAlignment="1" applyProtection="1">
      <alignment horizontal="center" vertical="center"/>
    </xf>
    <xf numFmtId="0" fontId="12" fillId="0" borderId="15" xfId="0" applyFont="1" applyBorder="1" applyAlignment="1" applyProtection="1">
      <alignment horizontal="center" vertical="center"/>
    </xf>
    <xf numFmtId="0" fontId="11" fillId="0" borderId="43" xfId="0" applyFont="1" applyBorder="1" applyAlignment="1" applyProtection="1">
      <alignment horizontal="center" vertical="center"/>
    </xf>
    <xf numFmtId="0" fontId="11" fillId="0" borderId="44" xfId="0" applyFont="1" applyBorder="1" applyAlignment="1" applyProtection="1">
      <alignment horizontal="center" vertical="center"/>
    </xf>
    <xf numFmtId="0" fontId="11" fillId="0" borderId="45" xfId="0" applyFont="1" applyBorder="1" applyAlignment="1" applyProtection="1">
      <alignment horizontal="center" vertical="center"/>
    </xf>
    <xf numFmtId="0" fontId="11" fillId="0" borderId="49" xfId="0" applyFont="1" applyBorder="1" applyAlignment="1" applyProtection="1">
      <alignment horizontal="center" vertical="center"/>
    </xf>
    <xf numFmtId="0" fontId="11" fillId="0" borderId="41" xfId="0" applyFont="1" applyBorder="1" applyAlignment="1" applyProtection="1">
      <alignment horizontal="center" vertical="center"/>
    </xf>
    <xf numFmtId="0" fontId="11" fillId="0" borderId="50" xfId="0" applyFont="1" applyBorder="1" applyAlignment="1" applyProtection="1">
      <alignment horizontal="center" vertical="center"/>
    </xf>
    <xf numFmtId="38" fontId="12" fillId="0" borderId="46" xfId="4" applyFont="1" applyBorder="1" applyAlignment="1" applyProtection="1">
      <alignment vertical="center"/>
    </xf>
    <xf numFmtId="38" fontId="12" fillId="0" borderId="44" xfId="4" applyFont="1" applyBorder="1" applyAlignment="1" applyProtection="1">
      <alignment vertical="center"/>
    </xf>
    <xf numFmtId="0" fontId="12" fillId="0" borderId="46" xfId="0" applyFont="1" applyBorder="1" applyAlignment="1" applyProtection="1">
      <alignment vertical="center"/>
    </xf>
    <xf numFmtId="0" fontId="12" fillId="0" borderId="44" xfId="0" applyFont="1" applyBorder="1" applyAlignment="1" applyProtection="1">
      <alignment vertical="center"/>
    </xf>
    <xf numFmtId="0" fontId="16" fillId="0" borderId="0" xfId="0" applyFont="1" applyAlignment="1" applyProtection="1">
      <alignment horizontal="center" vertical="center"/>
    </xf>
    <xf numFmtId="0" fontId="11" fillId="0" borderId="0" xfId="0" applyFont="1" applyAlignment="1" applyProtection="1">
      <alignment horizontal="center" vertical="center"/>
    </xf>
    <xf numFmtId="0" fontId="16" fillId="0" borderId="44" xfId="0" applyFont="1" applyBorder="1" applyAlignment="1" applyProtection="1">
      <alignment horizontal="center" vertical="center"/>
    </xf>
    <xf numFmtId="0" fontId="16" fillId="0" borderId="47" xfId="0" applyFont="1" applyBorder="1" applyAlignment="1" applyProtection="1">
      <alignment horizontal="center" vertical="center"/>
    </xf>
    <xf numFmtId="38" fontId="16" fillId="0" borderId="46" xfId="4" applyFont="1" applyBorder="1" applyAlignment="1" applyProtection="1">
      <alignment horizontal="right" vertical="center"/>
    </xf>
    <xf numFmtId="38" fontId="16" fillId="0" borderId="44" xfId="4" applyFont="1" applyBorder="1" applyAlignment="1" applyProtection="1">
      <alignment horizontal="right" vertical="center"/>
    </xf>
    <xf numFmtId="38" fontId="24" fillId="0" borderId="13" xfId="4" applyFont="1" applyBorder="1" applyAlignment="1" applyProtection="1">
      <alignment vertical="center"/>
    </xf>
    <xf numFmtId="38" fontId="24" fillId="0" borderId="14" xfId="4" applyFont="1" applyBorder="1" applyAlignment="1" applyProtection="1">
      <alignment vertical="center"/>
    </xf>
    <xf numFmtId="0" fontId="12" fillId="0" borderId="19" xfId="0" applyFont="1" applyBorder="1" applyAlignment="1" applyProtection="1">
      <alignment vertical="center"/>
    </xf>
    <xf numFmtId="0" fontId="12" fillId="0" borderId="20" xfId="0" applyFont="1" applyBorder="1" applyAlignment="1" applyProtection="1">
      <alignment vertical="center"/>
    </xf>
    <xf numFmtId="0" fontId="12" fillId="0" borderId="20" xfId="0" applyFont="1" applyBorder="1" applyAlignment="1" applyProtection="1">
      <alignment horizontal="center" vertical="center"/>
    </xf>
    <xf numFmtId="0" fontId="12" fillId="0" borderId="21" xfId="0" applyFont="1" applyBorder="1" applyAlignment="1" applyProtection="1">
      <alignment horizontal="center" vertical="center"/>
    </xf>
    <xf numFmtId="0" fontId="24" fillId="0" borderId="13" xfId="0" applyFont="1" applyBorder="1" applyAlignment="1" applyProtection="1">
      <alignment vertical="center"/>
    </xf>
    <xf numFmtId="0" fontId="24" fillId="0" borderId="14" xfId="0" applyFont="1" applyBorder="1" applyAlignment="1" applyProtection="1">
      <alignment vertical="center"/>
    </xf>
    <xf numFmtId="0" fontId="24" fillId="0" borderId="14" xfId="0" applyFont="1" applyBorder="1" applyAlignment="1" applyProtection="1">
      <alignment horizontal="center" vertical="center"/>
    </xf>
    <xf numFmtId="0" fontId="24" fillId="0" borderId="15" xfId="0" applyFont="1" applyBorder="1" applyAlignment="1" applyProtection="1">
      <alignment horizontal="center" vertical="center"/>
    </xf>
    <xf numFmtId="0" fontId="16" fillId="3" borderId="43" xfId="0" applyFont="1" applyFill="1" applyBorder="1" applyAlignment="1" applyProtection="1">
      <alignment horizontal="center" vertical="center"/>
    </xf>
    <xf numFmtId="0" fontId="16" fillId="3" borderId="44" xfId="0" applyFont="1" applyFill="1" applyBorder="1" applyAlignment="1" applyProtection="1">
      <alignment horizontal="center" vertical="center"/>
    </xf>
    <xf numFmtId="0" fontId="16" fillId="3" borderId="47" xfId="0" applyFont="1" applyFill="1" applyBorder="1" applyAlignment="1" applyProtection="1">
      <alignment horizontal="center" vertical="center"/>
    </xf>
    <xf numFmtId="0" fontId="16" fillId="0" borderId="43" xfId="0" applyFont="1" applyFill="1" applyBorder="1" applyAlignment="1" applyProtection="1">
      <alignment horizontal="center" vertical="center"/>
    </xf>
    <xf numFmtId="0" fontId="16" fillId="0" borderId="44" xfId="0" applyFont="1" applyFill="1" applyBorder="1" applyAlignment="1" applyProtection="1">
      <alignment horizontal="center" vertical="center"/>
    </xf>
    <xf numFmtId="0" fontId="16" fillId="0" borderId="47" xfId="0" applyFont="1" applyFill="1" applyBorder="1" applyAlignment="1" applyProtection="1">
      <alignment horizontal="center" vertical="center"/>
    </xf>
    <xf numFmtId="0" fontId="16" fillId="0" borderId="67" xfId="0" applyFont="1" applyBorder="1" applyAlignment="1" applyProtection="1">
      <alignment horizontal="center" vertical="center"/>
    </xf>
    <xf numFmtId="0" fontId="16" fillId="0" borderId="6" xfId="0" applyFont="1" applyBorder="1" applyAlignment="1" applyProtection="1">
      <alignment horizontal="center" vertical="center"/>
    </xf>
    <xf numFmtId="0" fontId="16" fillId="0" borderId="1" xfId="0" applyFont="1" applyBorder="1" applyAlignment="1" applyProtection="1">
      <alignment horizontal="center" vertical="center"/>
    </xf>
    <xf numFmtId="0" fontId="16" fillId="0" borderId="2" xfId="0" applyFont="1" applyBorder="1" applyAlignment="1" applyProtection="1">
      <alignment horizontal="center" vertical="center"/>
    </xf>
    <xf numFmtId="49" fontId="16" fillId="3" borderId="11" xfId="0" applyNumberFormat="1" applyFont="1" applyFill="1" applyBorder="1" applyAlignment="1" applyProtection="1">
      <alignment horizontal="left" vertical="center"/>
      <protection locked="0"/>
    </xf>
    <xf numFmtId="0" fontId="16" fillId="0" borderId="61" xfId="0" applyFont="1" applyBorder="1" applyAlignment="1" applyProtection="1">
      <alignment horizontal="center" vertical="center"/>
    </xf>
    <xf numFmtId="0" fontId="16" fillId="0" borderId="62" xfId="0" applyFont="1" applyBorder="1" applyAlignment="1" applyProtection="1">
      <alignment horizontal="center" vertical="center"/>
    </xf>
    <xf numFmtId="0" fontId="16" fillId="0" borderId="65" xfId="0" applyFont="1" applyBorder="1" applyAlignment="1" applyProtection="1">
      <alignment horizontal="center" vertical="center" textRotation="255"/>
    </xf>
    <xf numFmtId="0" fontId="16" fillId="0" borderId="79" xfId="0" applyFont="1" applyBorder="1" applyAlignment="1" applyProtection="1">
      <alignment horizontal="center" vertical="center" textRotation="255"/>
    </xf>
    <xf numFmtId="0" fontId="16" fillId="0" borderId="25" xfId="0" applyFont="1" applyBorder="1" applyAlignment="1" applyProtection="1">
      <alignment horizontal="center" vertical="center" textRotation="255"/>
    </xf>
    <xf numFmtId="0" fontId="11" fillId="0" borderId="37" xfId="0" applyFont="1" applyBorder="1" applyAlignment="1" applyProtection="1">
      <alignment horizontal="center" vertical="center" textRotation="255"/>
    </xf>
    <xf numFmtId="0" fontId="16" fillId="0" borderId="43" xfId="0" applyFont="1" applyBorder="1" applyAlignment="1" applyProtection="1">
      <alignment horizontal="center" vertical="center"/>
    </xf>
    <xf numFmtId="176" fontId="11" fillId="0" borderId="0" xfId="0" applyNumberFormat="1" applyFont="1" applyBorder="1" applyAlignment="1" applyProtection="1">
      <alignment vertical="center"/>
    </xf>
    <xf numFmtId="0" fontId="11" fillId="0" borderId="0" xfId="0" applyFont="1" applyBorder="1" applyAlignment="1" applyProtection="1">
      <alignment vertical="center"/>
    </xf>
    <xf numFmtId="0" fontId="12" fillId="0" borderId="0" xfId="0" applyFont="1" applyBorder="1" applyAlignment="1" applyProtection="1">
      <alignment horizontal="center" vertical="center"/>
    </xf>
    <xf numFmtId="0" fontId="16" fillId="0" borderId="0" xfId="0" applyFont="1" applyFill="1" applyAlignment="1" applyProtection="1">
      <alignment horizontal="center" vertical="center"/>
      <protection locked="0"/>
    </xf>
    <xf numFmtId="0" fontId="11" fillId="0" borderId="37" xfId="0" applyFont="1" applyBorder="1" applyAlignment="1" applyProtection="1">
      <alignment horizontal="center" vertical="center" textRotation="255" shrinkToFit="1"/>
    </xf>
    <xf numFmtId="0" fontId="12" fillId="0" borderId="82" xfId="0" applyFont="1" applyBorder="1" applyAlignment="1" applyProtection="1">
      <alignment vertical="center"/>
    </xf>
    <xf numFmtId="0" fontId="12" fillId="0" borderId="83" xfId="0" applyFont="1" applyBorder="1" applyAlignment="1" applyProtection="1">
      <alignment vertical="center"/>
    </xf>
    <xf numFmtId="0" fontId="18" fillId="0" borderId="19" xfId="0" applyFont="1" applyBorder="1" applyAlignment="1" applyProtection="1">
      <alignment vertical="center"/>
    </xf>
    <xf numFmtId="0" fontId="18" fillId="0" borderId="20" xfId="0" applyFont="1" applyBorder="1" applyAlignment="1" applyProtection="1">
      <alignment vertical="center"/>
    </xf>
    <xf numFmtId="0" fontId="18" fillId="0" borderId="20" xfId="0" applyFont="1" applyBorder="1" applyAlignment="1" applyProtection="1">
      <alignment horizontal="center" vertical="center"/>
    </xf>
    <xf numFmtId="0" fontId="18" fillId="0" borderId="21" xfId="0" applyFont="1" applyBorder="1" applyAlignment="1" applyProtection="1">
      <alignment horizontal="center" vertical="center"/>
    </xf>
    <xf numFmtId="38" fontId="18" fillId="0" borderId="19" xfId="4" applyFont="1" applyBorder="1" applyAlignment="1" applyProtection="1">
      <alignment vertical="center"/>
    </xf>
    <xf numFmtId="38" fontId="18" fillId="0" borderId="20" xfId="4" applyFont="1" applyBorder="1" applyAlignment="1" applyProtection="1">
      <alignment vertical="center"/>
    </xf>
    <xf numFmtId="0" fontId="24" fillId="0" borderId="0" xfId="0" applyFont="1" applyBorder="1" applyAlignment="1" applyProtection="1">
      <alignment horizontal="center" vertical="center"/>
    </xf>
    <xf numFmtId="0" fontId="24" fillId="0" borderId="8" xfId="0" applyFont="1" applyBorder="1" applyAlignment="1" applyProtection="1">
      <alignment horizontal="center" vertical="center"/>
    </xf>
    <xf numFmtId="38" fontId="12" fillId="0" borderId="19" xfId="4" applyFont="1" applyBorder="1" applyAlignment="1" applyProtection="1">
      <alignment vertical="center"/>
    </xf>
    <xf numFmtId="38" fontId="12" fillId="0" borderId="20" xfId="4" applyFont="1" applyBorder="1" applyAlignment="1" applyProtection="1">
      <alignment vertical="center"/>
    </xf>
    <xf numFmtId="0" fontId="12" fillId="0" borderId="17" xfId="0" applyFont="1" applyBorder="1" applyAlignment="1" applyProtection="1">
      <alignment horizontal="center" vertical="center"/>
    </xf>
    <xf numFmtId="0" fontId="12" fillId="0" borderId="18" xfId="0" applyFont="1" applyBorder="1" applyAlignment="1" applyProtection="1">
      <alignment horizontal="center" vertical="center"/>
    </xf>
    <xf numFmtId="38" fontId="12" fillId="0" borderId="82" xfId="4" applyFont="1" applyBorder="1" applyAlignment="1" applyProtection="1">
      <alignment vertical="center"/>
    </xf>
    <xf numFmtId="38" fontId="12" fillId="0" borderId="83" xfId="4" applyFont="1" applyBorder="1" applyAlignment="1" applyProtection="1">
      <alignment vertical="center"/>
    </xf>
    <xf numFmtId="0" fontId="15" fillId="0" borderId="46" xfId="0" applyFont="1" applyBorder="1" applyAlignment="1" applyProtection="1">
      <alignment horizontal="center" vertical="center" shrinkToFit="1"/>
    </xf>
    <xf numFmtId="0" fontId="15" fillId="0" borderId="44" xfId="0" applyFont="1" applyBorder="1" applyAlignment="1" applyProtection="1">
      <alignment horizontal="center" vertical="center" shrinkToFit="1"/>
    </xf>
    <xf numFmtId="0" fontId="15" fillId="0" borderId="45" xfId="0" applyFont="1" applyBorder="1" applyAlignment="1" applyProtection="1">
      <alignment horizontal="center" vertical="center" shrinkToFit="1"/>
    </xf>
    <xf numFmtId="0" fontId="15" fillId="0" borderId="0" xfId="0" applyFont="1" applyBorder="1" applyAlignment="1" applyProtection="1">
      <alignment horizontal="center" vertical="center" shrinkToFit="1"/>
    </xf>
    <xf numFmtId="0" fontId="16" fillId="3" borderId="0" xfId="0" applyFont="1" applyFill="1" applyAlignment="1" applyProtection="1">
      <alignment horizontal="center" vertical="center"/>
      <protection locked="0"/>
    </xf>
    <xf numFmtId="0" fontId="16" fillId="0" borderId="4" xfId="0" applyFont="1" applyBorder="1" applyAlignment="1" applyProtection="1">
      <alignment horizontal="center" vertical="center"/>
    </xf>
    <xf numFmtId="0" fontId="16" fillId="0" borderId="35" xfId="0" applyFont="1" applyBorder="1" applyAlignment="1" applyProtection="1">
      <alignment horizontal="center" vertical="center"/>
    </xf>
    <xf numFmtId="0" fontId="16" fillId="0" borderId="7" xfId="0" applyFont="1" applyBorder="1" applyAlignment="1" applyProtection="1">
      <alignment horizontal="center" vertical="center"/>
    </xf>
    <xf numFmtId="0" fontId="16" fillId="0" borderId="36" xfId="0" applyFont="1" applyBorder="1" applyAlignment="1" applyProtection="1">
      <alignment horizontal="center" vertical="center"/>
    </xf>
    <xf numFmtId="0" fontId="16" fillId="0" borderId="3" xfId="0" applyFont="1" applyBorder="1" applyAlignment="1" applyProtection="1">
      <alignment horizontal="center" vertical="center"/>
    </xf>
    <xf numFmtId="0" fontId="16" fillId="0" borderId="66" xfId="0" applyFont="1" applyBorder="1" applyAlignment="1" applyProtection="1">
      <alignment horizontal="center" vertical="center"/>
    </xf>
    <xf numFmtId="0" fontId="16" fillId="3" borderId="6" xfId="0" applyFont="1" applyFill="1" applyBorder="1" applyAlignment="1" applyProtection="1">
      <alignment horizontal="left" vertical="center"/>
      <protection locked="0"/>
    </xf>
    <xf numFmtId="0" fontId="16" fillId="3" borderId="77" xfId="0" applyFont="1" applyFill="1" applyBorder="1" applyAlignment="1" applyProtection="1">
      <alignment horizontal="left" vertical="center"/>
      <protection locked="0"/>
    </xf>
    <xf numFmtId="0" fontId="16" fillId="3" borderId="67" xfId="0" applyFont="1" applyFill="1" applyBorder="1" applyAlignment="1" applyProtection="1">
      <alignment horizontal="left" vertical="center"/>
      <protection locked="0"/>
    </xf>
    <xf numFmtId="0" fontId="16" fillId="3" borderId="72" xfId="0" applyFont="1" applyFill="1" applyBorder="1" applyAlignment="1" applyProtection="1">
      <alignment horizontal="left" vertical="center"/>
      <protection locked="0"/>
    </xf>
    <xf numFmtId="0" fontId="16" fillId="3" borderId="33" xfId="0" applyFont="1" applyFill="1" applyBorder="1" applyAlignment="1" applyProtection="1">
      <alignment horizontal="left" vertical="center"/>
      <protection locked="0"/>
    </xf>
    <xf numFmtId="0" fontId="16" fillId="3" borderId="62" xfId="0" applyFont="1" applyFill="1" applyBorder="1" applyAlignment="1" applyProtection="1">
      <alignment horizontal="left" vertical="center"/>
      <protection locked="0"/>
    </xf>
    <xf numFmtId="0" fontId="16" fillId="3" borderId="66" xfId="0" applyFont="1" applyFill="1" applyBorder="1" applyAlignment="1" applyProtection="1">
      <alignment horizontal="left" vertical="center"/>
      <protection locked="0"/>
    </xf>
    <xf numFmtId="0" fontId="16" fillId="3" borderId="2" xfId="0" applyFont="1" applyFill="1" applyBorder="1" applyAlignment="1" applyProtection="1">
      <alignment horizontal="left" vertical="center"/>
      <protection locked="0"/>
    </xf>
    <xf numFmtId="0" fontId="16" fillId="3" borderId="3" xfId="0" applyFont="1" applyFill="1" applyBorder="1" applyAlignment="1" applyProtection="1">
      <alignment horizontal="left" vertical="center"/>
      <protection locked="0"/>
    </xf>
    <xf numFmtId="49" fontId="16" fillId="3" borderId="2" xfId="0" applyNumberFormat="1" applyFont="1" applyFill="1" applyBorder="1" applyAlignment="1" applyProtection="1">
      <alignment horizontal="left" vertical="center"/>
      <protection locked="0"/>
    </xf>
    <xf numFmtId="49" fontId="16" fillId="3" borderId="3" xfId="0" applyNumberFormat="1" applyFont="1" applyFill="1" applyBorder="1" applyAlignment="1" applyProtection="1">
      <alignment horizontal="left" vertical="center"/>
      <protection locked="0"/>
    </xf>
    <xf numFmtId="0" fontId="16" fillId="3" borderId="63" xfId="0" applyFont="1" applyFill="1" applyBorder="1" applyAlignment="1" applyProtection="1">
      <alignment horizontal="left" vertical="center"/>
      <protection locked="0"/>
    </xf>
    <xf numFmtId="0" fontId="16" fillId="3" borderId="60" xfId="0" applyFont="1" applyFill="1" applyBorder="1" applyAlignment="1" applyProtection="1">
      <alignment horizontal="left" vertical="center"/>
      <protection locked="0"/>
    </xf>
    <xf numFmtId="0" fontId="16" fillId="3" borderId="2" xfId="0" applyFont="1" applyFill="1" applyBorder="1" applyAlignment="1" applyProtection="1">
      <alignment horizontal="left" vertical="center" shrinkToFit="1"/>
      <protection locked="0"/>
    </xf>
    <xf numFmtId="0" fontId="16" fillId="3" borderId="60" xfId="0" applyFont="1" applyFill="1" applyBorder="1" applyAlignment="1" applyProtection="1">
      <alignment horizontal="left" vertical="center" shrinkToFit="1"/>
      <protection locked="0"/>
    </xf>
    <xf numFmtId="0" fontId="16" fillId="0" borderId="45" xfId="0" applyFont="1" applyBorder="1" applyAlignment="1" applyProtection="1">
      <alignment horizontal="center" vertical="center"/>
    </xf>
    <xf numFmtId="0" fontId="16" fillId="0" borderId="0" xfId="0" applyFont="1" applyAlignment="1" applyProtection="1">
      <alignment horizontal="left" vertical="center" wrapText="1"/>
    </xf>
    <xf numFmtId="176" fontId="17" fillId="0" borderId="0" xfId="0" applyNumberFormat="1" applyFont="1" applyBorder="1" applyAlignment="1" applyProtection="1">
      <alignment vertical="center"/>
    </xf>
    <xf numFmtId="0" fontId="15" fillId="0" borderId="0" xfId="0" applyFont="1" applyBorder="1" applyAlignment="1" applyProtection="1">
      <alignment horizontal="center" vertical="center"/>
    </xf>
    <xf numFmtId="0" fontId="12" fillId="0" borderId="44" xfId="0" applyFont="1" applyBorder="1" applyAlignment="1" applyProtection="1">
      <alignment horizontal="center" vertical="center" wrapText="1"/>
    </xf>
    <xf numFmtId="0" fontId="12" fillId="0" borderId="47" xfId="0" applyFont="1" applyBorder="1" applyAlignment="1" applyProtection="1">
      <alignment horizontal="center" vertical="center" wrapText="1"/>
    </xf>
    <xf numFmtId="0" fontId="30" fillId="0" borderId="0" xfId="0" applyFont="1" applyAlignment="1" applyProtection="1">
      <alignment horizontal="center" vertical="center"/>
    </xf>
    <xf numFmtId="0" fontId="31" fillId="0" borderId="0" xfId="0" applyFont="1" applyAlignment="1" applyProtection="1">
      <alignment horizontal="center" vertical="center"/>
    </xf>
    <xf numFmtId="0" fontId="0" fillId="0" borderId="7" xfId="0" applyBorder="1" applyAlignment="1">
      <alignment horizontal="center" vertical="center"/>
    </xf>
    <xf numFmtId="177" fontId="10" fillId="3" borderId="90" xfId="4" applyNumberFormat="1" applyFont="1" applyFill="1" applyBorder="1" applyAlignment="1" applyProtection="1">
      <alignment horizontal="right" vertical="center" shrinkToFit="1"/>
      <protection locked="0"/>
    </xf>
    <xf numFmtId="177" fontId="10" fillId="3" borderId="89" xfId="4" applyNumberFormat="1" applyFont="1" applyFill="1" applyBorder="1" applyAlignment="1" applyProtection="1">
      <alignment horizontal="right" vertical="center" shrinkToFit="1"/>
      <protection locked="0"/>
    </xf>
    <xf numFmtId="177" fontId="10" fillId="0" borderId="9" xfId="4" applyNumberFormat="1" applyFont="1" applyFill="1" applyBorder="1" applyAlignment="1" applyProtection="1">
      <alignment horizontal="right" vertical="center" shrinkToFit="1"/>
      <protection locked="0"/>
    </xf>
    <xf numFmtId="177" fontId="10" fillId="0" borderId="7" xfId="4" applyNumberFormat="1" applyFont="1" applyFill="1" applyBorder="1" applyAlignment="1" applyProtection="1">
      <alignment horizontal="right" vertical="center" shrinkToFit="1"/>
      <protection locked="0"/>
    </xf>
    <xf numFmtId="177" fontId="10" fillId="0" borderId="7" xfId="4" applyNumberFormat="1" applyFont="1" applyFill="1" applyBorder="1" applyAlignment="1" applyProtection="1">
      <alignment horizontal="center" vertical="center" shrinkToFit="1"/>
      <protection locked="0"/>
    </xf>
    <xf numFmtId="177" fontId="10" fillId="0" borderId="59" xfId="4" applyNumberFormat="1" applyFont="1" applyFill="1" applyBorder="1" applyAlignment="1" applyProtection="1">
      <alignment horizontal="center" vertical="center" shrinkToFit="1"/>
      <protection locked="0"/>
    </xf>
    <xf numFmtId="0" fontId="7" fillId="0" borderId="75" xfId="0" applyFont="1" applyFill="1" applyBorder="1" applyAlignment="1" applyProtection="1">
      <alignment horizontal="left" vertical="center" shrinkToFit="1"/>
      <protection locked="0"/>
    </xf>
    <xf numFmtId="0" fontId="7" fillId="0" borderId="2" xfId="0" applyFont="1" applyFill="1" applyBorder="1" applyAlignment="1" applyProtection="1">
      <alignment horizontal="left" vertical="center" shrinkToFit="1"/>
      <protection locked="0"/>
    </xf>
    <xf numFmtId="0" fontId="7" fillId="0" borderId="3" xfId="0" applyFont="1" applyFill="1" applyBorder="1" applyAlignment="1" applyProtection="1">
      <alignment horizontal="left" vertical="center" shrinkToFit="1"/>
      <protection locked="0"/>
    </xf>
    <xf numFmtId="0" fontId="7" fillId="0" borderId="73" xfId="0" applyFont="1" applyFill="1" applyBorder="1" applyAlignment="1" applyProtection="1">
      <alignment horizontal="left" vertical="center" shrinkToFit="1"/>
      <protection locked="0"/>
    </xf>
    <xf numFmtId="0" fontId="7" fillId="0" borderId="7" xfId="0" applyFont="1" applyFill="1" applyBorder="1" applyAlignment="1" applyProtection="1">
      <alignment horizontal="left" vertical="center" shrinkToFit="1"/>
      <protection locked="0"/>
    </xf>
    <xf numFmtId="0" fontId="7" fillId="0" borderId="10" xfId="0" applyFont="1" applyFill="1" applyBorder="1" applyAlignment="1" applyProtection="1">
      <alignment horizontal="left" vertical="center" shrinkToFit="1"/>
      <protection locked="0"/>
    </xf>
    <xf numFmtId="177" fontId="10" fillId="3" borderId="9" xfId="4" applyNumberFormat="1" applyFont="1" applyFill="1" applyBorder="1" applyAlignment="1" applyProtection="1">
      <alignment horizontal="right" vertical="center" shrinkToFit="1"/>
      <protection locked="0"/>
    </xf>
    <xf numFmtId="177" fontId="10" fillId="3" borderId="7" xfId="4" applyNumberFormat="1" applyFont="1" applyFill="1" applyBorder="1" applyAlignment="1" applyProtection="1">
      <alignment horizontal="right" vertical="center" shrinkToFit="1"/>
      <protection locked="0"/>
    </xf>
    <xf numFmtId="177" fontId="10" fillId="0" borderId="2" xfId="4" applyNumberFormat="1" applyFont="1" applyFill="1" applyBorder="1" applyAlignment="1" applyProtection="1">
      <alignment horizontal="center" vertical="center" shrinkToFit="1"/>
      <protection locked="0"/>
    </xf>
    <xf numFmtId="177" fontId="10" fillId="0" borderId="60" xfId="4" applyNumberFormat="1" applyFont="1" applyFill="1" applyBorder="1" applyAlignment="1" applyProtection="1">
      <alignment horizontal="center" vertical="center" shrinkToFit="1"/>
      <protection locked="0"/>
    </xf>
    <xf numFmtId="177" fontId="10" fillId="0" borderId="1" xfId="4" applyNumberFormat="1" applyFont="1" applyFill="1" applyBorder="1" applyAlignment="1" applyProtection="1">
      <alignment horizontal="right" vertical="center" shrinkToFit="1"/>
      <protection locked="0"/>
    </xf>
    <xf numFmtId="177" fontId="10" fillId="0" borderId="2" xfId="4" applyNumberFormat="1" applyFont="1" applyFill="1" applyBorder="1" applyAlignment="1" applyProtection="1">
      <alignment horizontal="right" vertical="center" shrinkToFit="1"/>
      <protection locked="0"/>
    </xf>
    <xf numFmtId="177" fontId="10" fillId="0" borderId="2" xfId="4" applyNumberFormat="1" applyFont="1" applyFill="1" applyBorder="1" applyAlignment="1" applyProtection="1">
      <alignment vertical="center" shrinkToFit="1"/>
      <protection locked="0"/>
    </xf>
    <xf numFmtId="177" fontId="10" fillId="3" borderId="2" xfId="4" applyNumberFormat="1" applyFont="1" applyFill="1" applyBorder="1" applyAlignment="1" applyProtection="1">
      <alignment horizontal="right" vertical="center" shrinkToFit="1"/>
      <protection locked="0"/>
    </xf>
    <xf numFmtId="0" fontId="12" fillId="0" borderId="61" xfId="0" applyFont="1" applyFill="1" applyBorder="1" applyAlignment="1">
      <alignment horizontal="center" vertical="center"/>
    </xf>
    <xf numFmtId="0" fontId="12" fillId="0" borderId="62" xfId="0" applyFont="1" applyFill="1" applyBorder="1" applyAlignment="1">
      <alignment horizontal="center" vertical="center"/>
    </xf>
    <xf numFmtId="0" fontId="12" fillId="0" borderId="66" xfId="0" applyFont="1" applyFill="1" applyBorder="1" applyAlignment="1">
      <alignment horizontal="center" vertical="center"/>
    </xf>
    <xf numFmtId="176" fontId="12" fillId="0" borderId="61" xfId="0" applyNumberFormat="1" applyFont="1" applyFill="1" applyBorder="1" applyAlignment="1">
      <alignment horizontal="right" vertical="center" shrinkToFit="1"/>
    </xf>
    <xf numFmtId="176" fontId="12" fillId="0" borderId="62" xfId="0" applyNumberFormat="1" applyFont="1" applyFill="1" applyBorder="1" applyAlignment="1">
      <alignment horizontal="right" vertical="center" shrinkToFit="1"/>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10" fillId="0" borderId="46" xfId="0" applyFont="1" applyFill="1" applyBorder="1" applyAlignment="1">
      <alignment horizontal="center" vertical="center" wrapText="1"/>
    </xf>
    <xf numFmtId="0" fontId="10" fillId="0" borderId="44" xfId="0" applyFont="1" applyFill="1" applyBorder="1" applyAlignment="1">
      <alignment horizontal="center" vertical="center"/>
    </xf>
    <xf numFmtId="0" fontId="10" fillId="0" borderId="47" xfId="0" applyFont="1" applyFill="1" applyBorder="1" applyAlignment="1">
      <alignment horizontal="center" vertical="center"/>
    </xf>
    <xf numFmtId="0" fontId="34" fillId="0" borderId="0" xfId="0" applyFont="1" applyFill="1" applyAlignment="1">
      <alignment horizontal="right" vertical="center"/>
    </xf>
    <xf numFmtId="0" fontId="21" fillId="0" borderId="64" xfId="0" applyFont="1" applyFill="1" applyBorder="1" applyAlignment="1">
      <alignment horizontal="center" vertical="center"/>
    </xf>
    <xf numFmtId="0" fontId="21" fillId="0" borderId="44" xfId="0" applyFont="1" applyFill="1" applyBorder="1" applyAlignment="1">
      <alignment horizontal="center" vertical="center"/>
    </xf>
    <xf numFmtId="0" fontId="21" fillId="0" borderId="47" xfId="0" applyFont="1" applyFill="1" applyBorder="1" applyAlignment="1">
      <alignment horizontal="center" vertical="center"/>
    </xf>
    <xf numFmtId="0" fontId="9" fillId="0" borderId="0"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2" xfId="0" applyFont="1" applyFill="1" applyBorder="1" applyAlignment="1">
      <alignment horizontal="left" vertical="center"/>
    </xf>
    <xf numFmtId="0" fontId="9" fillId="0" borderId="60" xfId="0" applyFont="1" applyFill="1" applyBorder="1" applyAlignment="1">
      <alignment horizontal="left" vertical="center"/>
    </xf>
    <xf numFmtId="0" fontId="9" fillId="0" borderId="62" xfId="0" applyFont="1" applyFill="1" applyBorder="1" applyAlignment="1">
      <alignment horizontal="left" vertical="center"/>
    </xf>
    <xf numFmtId="0" fontId="9" fillId="0" borderId="63" xfId="0" applyFont="1" applyFill="1" applyBorder="1" applyAlignment="1">
      <alignment horizontal="left" vertical="center"/>
    </xf>
    <xf numFmtId="38" fontId="10" fillId="0" borderId="69" xfId="4" applyFont="1" applyFill="1" applyBorder="1" applyAlignment="1">
      <alignment horizontal="right" vertical="center"/>
    </xf>
    <xf numFmtId="38" fontId="10" fillId="0" borderId="56" xfId="4" applyFont="1" applyFill="1" applyBorder="1" applyAlignment="1">
      <alignment horizontal="right" vertical="center"/>
    </xf>
    <xf numFmtId="0" fontId="10" fillId="0" borderId="56" xfId="0" applyFont="1" applyFill="1" applyBorder="1" applyAlignment="1">
      <alignment horizontal="center" vertical="center"/>
    </xf>
    <xf numFmtId="0" fontId="10" fillId="0" borderId="57" xfId="0" applyFont="1" applyFill="1" applyBorder="1" applyAlignment="1">
      <alignment horizontal="center" vertical="center"/>
    </xf>
    <xf numFmtId="49" fontId="10" fillId="0" borderId="88" xfId="0" applyNumberFormat="1" applyFont="1" applyFill="1" applyBorder="1" applyAlignment="1">
      <alignment horizontal="left" vertical="center" wrapText="1"/>
    </xf>
    <xf numFmtId="49" fontId="10" fillId="0" borderId="56" xfId="0" applyNumberFormat="1" applyFont="1" applyFill="1" applyBorder="1" applyAlignment="1">
      <alignment horizontal="left" vertical="center" wrapText="1"/>
    </xf>
    <xf numFmtId="49" fontId="9" fillId="0" borderId="0" xfId="0" applyNumberFormat="1" applyFont="1" applyFill="1" applyBorder="1" applyAlignment="1">
      <alignment horizontal="left" vertical="center" wrapText="1"/>
    </xf>
    <xf numFmtId="0" fontId="10" fillId="0" borderId="52" xfId="0" applyFont="1" applyFill="1" applyBorder="1" applyAlignment="1">
      <alignment horizontal="center" vertical="center"/>
    </xf>
    <xf numFmtId="0" fontId="10" fillId="0" borderId="87" xfId="0" applyFont="1" applyFill="1" applyBorder="1" applyAlignment="1">
      <alignment horizontal="center" vertical="center"/>
    </xf>
    <xf numFmtId="177" fontId="10" fillId="0" borderId="53" xfId="0" applyNumberFormat="1" applyFont="1" applyFill="1" applyBorder="1" applyAlignment="1">
      <alignment horizontal="right" vertical="center"/>
    </xf>
    <xf numFmtId="0" fontId="10" fillId="0" borderId="52" xfId="0" applyFont="1" applyFill="1" applyBorder="1" applyAlignment="1">
      <alignment horizontal="right" vertical="center"/>
    </xf>
    <xf numFmtId="0" fontId="11" fillId="0" borderId="64" xfId="0" applyFont="1" applyFill="1" applyBorder="1" applyAlignment="1">
      <alignment horizontal="center" vertical="center" textRotation="255"/>
    </xf>
    <xf numFmtId="0" fontId="11" fillId="0" borderId="70" xfId="0" applyFont="1" applyFill="1" applyBorder="1" applyAlignment="1">
      <alignment horizontal="center" vertical="center" textRotation="255"/>
    </xf>
    <xf numFmtId="0" fontId="11" fillId="0" borderId="49" xfId="0" applyFont="1" applyFill="1" applyBorder="1" applyAlignment="1">
      <alignment horizontal="center" vertical="center" textRotation="255"/>
    </xf>
    <xf numFmtId="0" fontId="11" fillId="3" borderId="67" xfId="0" applyFont="1" applyFill="1" applyBorder="1" applyAlignment="1" applyProtection="1">
      <alignment horizontal="left" vertical="center" shrinkToFit="1"/>
      <protection locked="0"/>
    </xf>
    <xf numFmtId="0" fontId="11" fillId="3" borderId="68" xfId="0" applyFont="1" applyFill="1" applyBorder="1" applyAlignment="1" applyProtection="1">
      <alignment horizontal="left" vertical="center" shrinkToFit="1"/>
      <protection locked="0"/>
    </xf>
    <xf numFmtId="0" fontId="15" fillId="0" borderId="69" xfId="0" applyFont="1" applyFill="1" applyBorder="1" applyAlignment="1">
      <alignment horizontal="center" vertical="center"/>
    </xf>
    <xf numFmtId="0" fontId="15" fillId="0" borderId="56" xfId="0" applyFont="1" applyFill="1" applyBorder="1" applyAlignment="1">
      <alignment horizontal="center" vertical="center"/>
    </xf>
    <xf numFmtId="0" fontId="15" fillId="0" borderId="57" xfId="0" applyFont="1" applyFill="1" applyBorder="1" applyAlignment="1">
      <alignment horizontal="center" vertical="center"/>
    </xf>
    <xf numFmtId="0" fontId="11" fillId="3" borderId="9" xfId="0" applyFont="1" applyFill="1" applyBorder="1" applyAlignment="1" applyProtection="1">
      <alignment horizontal="left" vertical="center" shrinkToFit="1"/>
      <protection locked="0"/>
    </xf>
    <xf numFmtId="0" fontId="11" fillId="3" borderId="7" xfId="0" applyFont="1" applyFill="1" applyBorder="1" applyAlignment="1" applyProtection="1">
      <alignment horizontal="left" vertical="center" shrinkToFit="1"/>
      <protection locked="0"/>
    </xf>
    <xf numFmtId="0" fontId="11" fillId="3" borderId="10" xfId="0" applyFont="1" applyFill="1" applyBorder="1" applyAlignment="1" applyProtection="1">
      <alignment horizontal="left" vertical="center" shrinkToFit="1"/>
      <protection locked="0"/>
    </xf>
    <xf numFmtId="49" fontId="11" fillId="3" borderId="9" xfId="0" applyNumberFormat="1" applyFont="1" applyFill="1" applyBorder="1" applyAlignment="1" applyProtection="1">
      <alignment horizontal="center" vertical="center" shrinkToFit="1"/>
      <protection locked="0"/>
    </xf>
    <xf numFmtId="49" fontId="11" fillId="3" borderId="7" xfId="0" applyNumberFormat="1" applyFont="1" applyFill="1" applyBorder="1" applyAlignment="1" applyProtection="1">
      <alignment horizontal="center" vertical="center" shrinkToFit="1"/>
      <protection locked="0"/>
    </xf>
    <xf numFmtId="49" fontId="11" fillId="3" borderId="59" xfId="0" applyNumberFormat="1" applyFont="1" applyFill="1" applyBorder="1" applyAlignment="1" applyProtection="1">
      <alignment horizontal="center" vertical="center" shrinkToFit="1"/>
      <protection locked="0"/>
    </xf>
    <xf numFmtId="38" fontId="7" fillId="3" borderId="2" xfId="4" applyFont="1" applyFill="1" applyBorder="1" applyAlignment="1" applyProtection="1">
      <alignment horizontal="right" vertical="center" shrinkToFit="1"/>
      <protection locked="0"/>
    </xf>
    <xf numFmtId="0" fontId="11" fillId="0" borderId="2" xfId="0" applyFont="1" applyFill="1" applyBorder="1" applyAlignment="1">
      <alignment horizontal="center" vertical="center"/>
    </xf>
    <xf numFmtId="0" fontId="11" fillId="0" borderId="60" xfId="0" applyFont="1" applyFill="1" applyBorder="1" applyAlignment="1">
      <alignment horizontal="center" vertical="center"/>
    </xf>
    <xf numFmtId="0" fontId="11" fillId="0" borderId="74" xfId="0" applyFont="1" applyFill="1" applyBorder="1" applyAlignment="1">
      <alignment vertical="center"/>
    </xf>
    <xf numFmtId="0" fontId="11" fillId="0" borderId="4" xfId="0" applyFont="1" applyFill="1" applyBorder="1" applyAlignment="1">
      <alignment vertical="center"/>
    </xf>
    <xf numFmtId="0" fontId="11" fillId="0" borderId="5" xfId="0" applyFont="1" applyFill="1" applyBorder="1" applyAlignment="1">
      <alignment vertical="center"/>
    </xf>
    <xf numFmtId="0" fontId="11" fillId="0" borderId="73" xfId="0" applyFont="1" applyFill="1" applyBorder="1" applyAlignment="1">
      <alignment vertical="center"/>
    </xf>
    <xf numFmtId="0" fontId="11" fillId="0" borderId="7" xfId="0" applyFont="1" applyFill="1" applyBorder="1" applyAlignment="1">
      <alignment vertical="center"/>
    </xf>
    <xf numFmtId="0" fontId="11" fillId="0" borderId="10" xfId="0" applyFont="1" applyFill="1" applyBorder="1" applyAlignment="1">
      <alignment vertical="center"/>
    </xf>
    <xf numFmtId="49" fontId="11" fillId="3" borderId="4" xfId="0" applyNumberFormat="1" applyFont="1" applyFill="1" applyBorder="1" applyAlignment="1" applyProtection="1">
      <alignment horizontal="left" vertical="center" shrinkToFit="1"/>
      <protection locked="0"/>
    </xf>
    <xf numFmtId="0" fontId="13" fillId="0" borderId="4" xfId="0" applyFont="1" applyFill="1" applyBorder="1" applyAlignment="1">
      <alignment horizontal="left" vertical="top" wrapText="1"/>
    </xf>
    <xf numFmtId="0" fontId="13" fillId="0" borderId="58" xfId="0" applyFont="1" applyFill="1" applyBorder="1" applyAlignment="1">
      <alignment horizontal="left" vertical="top" wrapText="1"/>
    </xf>
    <xf numFmtId="0" fontId="11" fillId="3" borderId="59" xfId="0" applyFont="1" applyFill="1" applyBorder="1" applyAlignment="1" applyProtection="1">
      <alignment horizontal="left" vertical="center" shrinkToFit="1"/>
      <protection locked="0"/>
    </xf>
    <xf numFmtId="49" fontId="11" fillId="3" borderId="1" xfId="0" applyNumberFormat="1" applyFont="1" applyFill="1" applyBorder="1" applyAlignment="1" applyProtection="1">
      <alignment horizontal="left" vertical="center" shrinkToFit="1"/>
      <protection locked="0"/>
    </xf>
    <xf numFmtId="49" fontId="11" fillId="3" borderId="2" xfId="0" applyNumberFormat="1" applyFont="1" applyFill="1" applyBorder="1" applyAlignment="1" applyProtection="1">
      <alignment horizontal="left" vertical="center" shrinkToFit="1"/>
      <protection locked="0"/>
    </xf>
    <xf numFmtId="49" fontId="11" fillId="3" borderId="3" xfId="0" applyNumberFormat="1" applyFont="1" applyFill="1" applyBorder="1" applyAlignment="1" applyProtection="1">
      <alignment horizontal="left" vertical="center" shrinkToFit="1"/>
      <protection locked="0"/>
    </xf>
    <xf numFmtId="0" fontId="11" fillId="3" borderId="61" xfId="0" applyFont="1" applyFill="1" applyBorder="1" applyAlignment="1" applyProtection="1">
      <alignment vertical="center" shrinkToFit="1"/>
      <protection locked="0"/>
    </xf>
    <xf numFmtId="0" fontId="11" fillId="3" borderId="62" xfId="0" applyFont="1" applyFill="1" applyBorder="1" applyAlignment="1" applyProtection="1">
      <alignment vertical="center" shrinkToFit="1"/>
      <protection locked="0"/>
    </xf>
    <xf numFmtId="0" fontId="11" fillId="3" borderId="63" xfId="0" applyFont="1" applyFill="1" applyBorder="1" applyAlignment="1" applyProtection="1">
      <alignment vertical="center" shrinkToFit="1"/>
      <protection locked="0"/>
    </xf>
    <xf numFmtId="0" fontId="29" fillId="3" borderId="0" xfId="0" applyFont="1" applyFill="1" applyAlignment="1">
      <alignment horizontal="left" vertical="center"/>
    </xf>
    <xf numFmtId="0" fontId="39" fillId="3" borderId="1" xfId="7" applyFill="1" applyBorder="1" applyAlignment="1">
      <alignment horizontal="center" vertical="center"/>
    </xf>
    <xf numFmtId="0" fontId="11" fillId="3" borderId="2" xfId="0" applyFont="1" applyFill="1" applyBorder="1" applyAlignment="1">
      <alignment horizontal="center" vertical="center"/>
    </xf>
    <xf numFmtId="0" fontId="11" fillId="3" borderId="60" xfId="0" applyFont="1" applyFill="1" applyBorder="1" applyAlignment="1">
      <alignment horizontal="center" vertical="center"/>
    </xf>
    <xf numFmtId="0" fontId="8" fillId="0" borderId="0" xfId="0" applyFont="1" applyFill="1" applyBorder="1" applyAlignment="1">
      <alignment horizontal="center" vertical="center"/>
    </xf>
    <xf numFmtId="0" fontId="12" fillId="3" borderId="2" xfId="0" applyFont="1" applyFill="1" applyBorder="1" applyAlignment="1" applyProtection="1">
      <alignment vertical="center" shrinkToFit="1"/>
      <protection locked="0"/>
    </xf>
    <xf numFmtId="0" fontId="12" fillId="3" borderId="3" xfId="0" applyFont="1" applyFill="1" applyBorder="1" applyAlignment="1" applyProtection="1">
      <alignment vertical="center" shrinkToFit="1"/>
      <protection locked="0"/>
    </xf>
    <xf numFmtId="49" fontId="12" fillId="0" borderId="1" xfId="0" applyNumberFormat="1" applyFont="1" applyFill="1" applyBorder="1" applyAlignment="1">
      <alignment horizontal="center" vertical="center"/>
    </xf>
    <xf numFmtId="49" fontId="12" fillId="0" borderId="2" xfId="0" applyNumberFormat="1" applyFont="1" applyFill="1" applyBorder="1" applyAlignment="1">
      <alignment horizontal="center" vertical="center"/>
    </xf>
    <xf numFmtId="38" fontId="11" fillId="3" borderId="2" xfId="4" applyFont="1" applyFill="1" applyBorder="1" applyAlignment="1" applyProtection="1">
      <alignment horizontal="right" vertical="center" shrinkToFit="1"/>
      <protection locked="0"/>
    </xf>
    <xf numFmtId="0" fontId="9" fillId="0" borderId="1" xfId="0" applyFont="1" applyFill="1" applyBorder="1" applyAlignment="1" applyProtection="1">
      <alignment horizontal="center" vertical="center" wrapText="1" shrinkToFit="1"/>
      <protection locked="0"/>
    </xf>
    <xf numFmtId="0" fontId="9" fillId="0" borderId="2" xfId="0" applyFont="1" applyFill="1" applyBorder="1" applyAlignment="1" applyProtection="1">
      <alignment horizontal="center" vertical="center" shrinkToFit="1"/>
      <protection locked="0"/>
    </xf>
    <xf numFmtId="0" fontId="8" fillId="0" borderId="0" xfId="0" applyFont="1" applyFill="1" applyBorder="1" applyAlignment="1">
      <alignment horizontal="center" vertical="center" wrapText="1"/>
    </xf>
    <xf numFmtId="0" fontId="7" fillId="0" borderId="0"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3" xfId="0" applyFont="1" applyFill="1" applyBorder="1" applyAlignment="1">
      <alignment horizontal="center" vertical="center"/>
    </xf>
    <xf numFmtId="0" fontId="10" fillId="0" borderId="43" xfId="0" applyFont="1" applyFill="1" applyBorder="1" applyAlignment="1">
      <alignment horizontal="center" vertical="center"/>
    </xf>
    <xf numFmtId="0" fontId="10" fillId="0" borderId="45" xfId="0" applyFont="1" applyFill="1" applyBorder="1" applyAlignment="1">
      <alignment horizontal="center" vertical="center"/>
    </xf>
    <xf numFmtId="0" fontId="7" fillId="0" borderId="64" xfId="0" applyFont="1" applyFill="1" applyBorder="1" applyAlignment="1" applyProtection="1">
      <alignment horizontal="left" vertical="center" shrinkToFit="1"/>
      <protection locked="0"/>
    </xf>
    <xf numFmtId="0" fontId="7" fillId="0" borderId="85"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left" vertical="center" shrinkToFit="1"/>
      <protection locked="0"/>
    </xf>
    <xf numFmtId="0" fontId="7" fillId="0" borderId="93" xfId="0" applyFont="1" applyFill="1" applyBorder="1" applyAlignment="1" applyProtection="1">
      <alignment horizontal="left" vertical="center" shrinkToFit="1"/>
      <protection locked="0"/>
    </xf>
    <xf numFmtId="0" fontId="7" fillId="0" borderId="14"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shrinkToFit="1"/>
      <protection locked="0"/>
    </xf>
    <xf numFmtId="0" fontId="10" fillId="0" borderId="44" xfId="0" applyFont="1" applyFill="1" applyBorder="1" applyAlignment="1">
      <alignment horizontal="center" vertical="center" wrapText="1"/>
    </xf>
    <xf numFmtId="0" fontId="10" fillId="0" borderId="45" xfId="0" applyFont="1" applyFill="1" applyBorder="1" applyAlignment="1">
      <alignment horizontal="center" vertical="center" wrapText="1"/>
    </xf>
    <xf numFmtId="177" fontId="10" fillId="3" borderId="84" xfId="4" applyNumberFormat="1" applyFont="1" applyFill="1" applyBorder="1" applyAlignment="1" applyProtection="1">
      <alignment horizontal="right" vertical="center" shrinkToFit="1"/>
      <protection locked="0"/>
    </xf>
    <xf numFmtId="177" fontId="10" fillId="3" borderId="85" xfId="4" applyNumberFormat="1" applyFont="1" applyFill="1" applyBorder="1" applyAlignment="1" applyProtection="1">
      <alignment horizontal="right" vertical="center" shrinkToFit="1"/>
      <protection locked="0"/>
    </xf>
    <xf numFmtId="177" fontId="10" fillId="3" borderId="13" xfId="4" applyNumberFormat="1" applyFont="1" applyFill="1" applyBorder="1" applyAlignment="1" applyProtection="1">
      <alignment horizontal="right" vertical="center" shrinkToFit="1"/>
      <protection locked="0"/>
    </xf>
    <xf numFmtId="177" fontId="10" fillId="3" borderId="14" xfId="4" applyNumberFormat="1" applyFont="1" applyFill="1" applyBorder="1" applyAlignment="1" applyProtection="1">
      <alignment horizontal="right" vertical="center" shrinkToFit="1"/>
      <protection locked="0"/>
    </xf>
    <xf numFmtId="38" fontId="10" fillId="0" borderId="46" xfId="4" applyFont="1" applyFill="1" applyBorder="1" applyAlignment="1">
      <alignment horizontal="right" vertical="center"/>
    </xf>
    <xf numFmtId="38" fontId="10" fillId="0" borderId="44" xfId="4" applyFont="1" applyFill="1" applyBorder="1" applyAlignment="1">
      <alignment horizontal="right" vertical="center"/>
    </xf>
    <xf numFmtId="38" fontId="10" fillId="0" borderId="43" xfId="4" applyFont="1" applyFill="1" applyBorder="1" applyAlignment="1">
      <alignment horizontal="center" vertical="center" wrapText="1"/>
    </xf>
    <xf numFmtId="38" fontId="10" fillId="0" borderId="44" xfId="4" applyFont="1" applyFill="1" applyBorder="1" applyAlignment="1">
      <alignment horizontal="center" vertical="center"/>
    </xf>
    <xf numFmtId="178" fontId="12" fillId="0" borderId="61" xfId="0" applyNumberFormat="1" applyFont="1" applyFill="1" applyBorder="1" applyAlignment="1">
      <alignment horizontal="right" vertical="center" shrinkToFit="1"/>
    </xf>
    <xf numFmtId="178" fontId="12" fillId="0" borderId="62" xfId="0" applyNumberFormat="1" applyFont="1" applyFill="1" applyBorder="1" applyAlignment="1">
      <alignment horizontal="right" vertical="center" shrinkToFit="1"/>
    </xf>
    <xf numFmtId="49" fontId="10" fillId="0" borderId="51" xfId="0" applyNumberFormat="1" applyFont="1" applyFill="1" applyBorder="1" applyAlignment="1">
      <alignment horizontal="center" vertical="center" wrapText="1"/>
    </xf>
    <xf numFmtId="49" fontId="10" fillId="0" borderId="52" xfId="0" applyNumberFormat="1" applyFont="1" applyFill="1" applyBorder="1" applyAlignment="1">
      <alignment horizontal="center" vertical="center" wrapText="1"/>
    </xf>
    <xf numFmtId="49" fontId="10" fillId="0" borderId="54" xfId="0" applyNumberFormat="1" applyFont="1" applyFill="1" applyBorder="1" applyAlignment="1">
      <alignment horizontal="center" vertical="center" wrapText="1"/>
    </xf>
    <xf numFmtId="49" fontId="9" fillId="0" borderId="85" xfId="0" applyNumberFormat="1" applyFont="1" applyFill="1" applyBorder="1" applyAlignment="1">
      <alignment horizontal="left" vertical="center" wrapText="1"/>
    </xf>
    <xf numFmtId="177" fontId="10" fillId="0" borderId="94" xfId="4" applyNumberFormat="1" applyFont="1" applyFill="1" applyBorder="1" applyAlignment="1" applyProtection="1">
      <alignment horizontal="center" vertical="center" shrinkToFit="1"/>
      <protection locked="0"/>
    </xf>
    <xf numFmtId="177" fontId="10" fillId="0" borderId="95" xfId="4" applyNumberFormat="1" applyFont="1" applyFill="1" applyBorder="1" applyAlignment="1" applyProtection="1">
      <alignment horizontal="center" vertical="center" shrinkToFit="1"/>
      <protection locked="0"/>
    </xf>
    <xf numFmtId="177" fontId="10" fillId="0" borderId="96" xfId="4" applyNumberFormat="1" applyFont="1" applyFill="1" applyBorder="1" applyAlignment="1" applyProtection="1">
      <alignment horizontal="center" vertical="center" shrinkToFit="1"/>
      <protection locked="0"/>
    </xf>
    <xf numFmtId="177" fontId="10" fillId="0" borderId="97" xfId="4" applyNumberFormat="1" applyFont="1" applyFill="1" applyBorder="1" applyAlignment="1" applyProtection="1">
      <alignment horizontal="center" vertical="center" shrinkToFit="1"/>
      <protection locked="0"/>
    </xf>
    <xf numFmtId="177" fontId="10" fillId="0" borderId="98" xfId="4" applyNumberFormat="1" applyFont="1" applyFill="1" applyBorder="1" applyAlignment="1" applyProtection="1">
      <alignment horizontal="center" vertical="center" shrinkToFit="1"/>
      <protection locked="0"/>
    </xf>
    <xf numFmtId="177" fontId="10" fillId="0" borderId="99" xfId="4" applyNumberFormat="1" applyFont="1" applyFill="1" applyBorder="1" applyAlignment="1" applyProtection="1">
      <alignment horizontal="center" vertical="center" shrinkToFit="1"/>
      <protection locked="0"/>
    </xf>
    <xf numFmtId="177" fontId="10" fillId="0" borderId="100" xfId="4" applyNumberFormat="1" applyFont="1" applyFill="1" applyBorder="1" applyAlignment="1" applyProtection="1">
      <alignment horizontal="center" vertical="center" shrinkToFit="1"/>
      <protection locked="0"/>
    </xf>
    <xf numFmtId="177" fontId="10" fillId="0" borderId="101" xfId="4" applyNumberFormat="1" applyFont="1" applyFill="1" applyBorder="1" applyAlignment="1" applyProtection="1">
      <alignment horizontal="center" vertical="center" shrinkToFit="1"/>
      <protection locked="0"/>
    </xf>
    <xf numFmtId="177" fontId="10" fillId="0" borderId="102" xfId="4" applyNumberFormat="1" applyFont="1" applyFill="1" applyBorder="1" applyAlignment="1" applyProtection="1">
      <alignment horizontal="center" vertical="center" shrinkToFit="1"/>
      <protection locked="0"/>
    </xf>
    <xf numFmtId="0" fontId="7" fillId="0" borderId="91" xfId="0" applyFont="1" applyFill="1" applyBorder="1" applyAlignment="1" applyProtection="1">
      <alignment horizontal="left" vertical="center" shrinkToFit="1"/>
      <protection locked="0"/>
    </xf>
    <xf numFmtId="0" fontId="7" fillId="0" borderId="89" xfId="0" applyFont="1" applyFill="1" applyBorder="1" applyAlignment="1" applyProtection="1">
      <alignment horizontal="left" vertical="center" shrinkToFit="1"/>
      <protection locked="0"/>
    </xf>
    <xf numFmtId="0" fontId="7" fillId="0" borderId="92" xfId="0" applyFont="1" applyFill="1" applyBorder="1" applyAlignment="1" applyProtection="1">
      <alignment horizontal="left" vertical="center" shrinkToFit="1"/>
      <protection locked="0"/>
    </xf>
  </cellXfs>
  <cellStyles count="8">
    <cellStyle name="パーセント 2" xfId="2"/>
    <cellStyle name="ハイパーリンク" xfId="7" builtinId="8"/>
    <cellStyle name="桁区切り" xfId="4" builtinId="6"/>
    <cellStyle name="桁区切り 2" xfId="1"/>
    <cellStyle name="桁区切り 3" xfId="6"/>
    <cellStyle name="標準" xfId="0" builtinId="0"/>
    <cellStyle name="標準 2" xfId="3"/>
    <cellStyle name="標準 3" xfId="5"/>
  </cellStyles>
  <dxfs count="1">
    <dxf>
      <font>
        <color theme="0"/>
      </font>
    </dxf>
  </dxfs>
  <tableStyles count="0" defaultTableStyle="TableStyleMedium2" defaultPivotStyle="PivotStyleLight16"/>
  <colors>
    <mruColors>
      <color rgb="FF0000CC"/>
      <color rgb="FFCCFF99"/>
      <color rgb="FF99FF99"/>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0</xdr:colOff>
      <xdr:row>2</xdr:row>
      <xdr:rowOff>209550</xdr:rowOff>
    </xdr:from>
    <xdr:to>
      <xdr:col>17</xdr:col>
      <xdr:colOff>1</xdr:colOff>
      <xdr:row>2</xdr:row>
      <xdr:rowOff>447674</xdr:rowOff>
    </xdr:to>
    <xdr:sp macro="" textlink="">
      <xdr:nvSpPr>
        <xdr:cNvPr id="2" name="テキスト ボックス 1"/>
        <xdr:cNvSpPr txBox="1"/>
      </xdr:nvSpPr>
      <xdr:spPr>
        <a:xfrm>
          <a:off x="2314575" y="809625"/>
          <a:ext cx="2057401" cy="238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ctr"/>
          <a:r>
            <a:rPr kumimoji="1" lang="ja-JP" altLang="en-US" sz="1100">
              <a:latin typeface="ＭＳ 明朝" panose="02020609040205080304" pitchFamily="17" charset="-128"/>
              <a:ea typeface="ＭＳ 明朝" panose="02020609040205080304" pitchFamily="17" charset="-128"/>
            </a:rPr>
            <a:t>（介護サービス事業所用）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tint="0.39997558519241921"/>
  </sheetPr>
  <dimension ref="B2:E19"/>
  <sheetViews>
    <sheetView tabSelected="1" workbookViewId="0">
      <selection activeCell="F17" sqref="F17"/>
    </sheetView>
  </sheetViews>
  <sheetFormatPr defaultRowHeight="13.5"/>
  <cols>
    <col min="1" max="1" width="1.625" style="114" customWidth="1"/>
    <col min="2" max="2" width="5.5" style="114" customWidth="1"/>
    <col min="3" max="3" width="34" style="116" customWidth="1"/>
    <col min="4" max="5" width="37.75" style="116" customWidth="1"/>
    <col min="6" max="6" width="4.25" style="114" customWidth="1"/>
    <col min="7" max="16384" width="9" style="114"/>
  </cols>
  <sheetData>
    <row r="2" spans="2:5" ht="17.25">
      <c r="B2" s="117" t="s">
        <v>53</v>
      </c>
      <c r="D2" s="118"/>
    </row>
    <row r="3" spans="2:5" ht="17.25">
      <c r="B3" s="117"/>
      <c r="D3" s="171" t="s">
        <v>166</v>
      </c>
    </row>
    <row r="4" spans="2:5" s="115" customFormat="1" ht="14.25">
      <c r="B4" s="119" t="s">
        <v>180</v>
      </c>
      <c r="C4" s="120"/>
      <c r="D4" s="121"/>
      <c r="E4" s="120"/>
    </row>
    <row r="5" spans="2:5" s="115" customFormat="1" ht="14.25">
      <c r="B5" s="119"/>
      <c r="C5" s="120"/>
      <c r="D5" s="121"/>
      <c r="E5" s="120"/>
    </row>
    <row r="6" spans="2:5" s="115" customFormat="1" ht="14.25">
      <c r="B6" s="166" t="s">
        <v>158</v>
      </c>
      <c r="C6" s="120"/>
      <c r="D6" s="121"/>
      <c r="E6" s="120"/>
    </row>
    <row r="7" spans="2:5" s="115" customFormat="1" ht="14.25">
      <c r="B7" s="166" t="s">
        <v>159</v>
      </c>
      <c r="C7" s="120"/>
      <c r="D7" s="121"/>
      <c r="E7" s="120"/>
    </row>
    <row r="8" spans="2:5" ht="14.25">
      <c r="C8" s="118"/>
      <c r="D8" s="118"/>
    </row>
    <row r="9" spans="2:5" ht="14.25">
      <c r="B9" s="122" t="s">
        <v>50</v>
      </c>
      <c r="C9" s="123" t="s">
        <v>154</v>
      </c>
      <c r="D9" s="124" t="s">
        <v>52</v>
      </c>
      <c r="E9" s="124" t="s">
        <v>49</v>
      </c>
    </row>
    <row r="10" spans="2:5" ht="42" customHeight="1">
      <c r="B10" s="125">
        <v>1</v>
      </c>
      <c r="C10" s="126" t="s">
        <v>51</v>
      </c>
      <c r="D10" s="127"/>
      <c r="E10" s="127"/>
    </row>
    <row r="11" spans="2:5" ht="36" customHeight="1">
      <c r="B11" s="125">
        <v>2</v>
      </c>
      <c r="C11" s="126"/>
      <c r="D11" s="127" t="s">
        <v>102</v>
      </c>
      <c r="E11" s="127"/>
    </row>
    <row r="12" spans="2:5" ht="48" customHeight="1">
      <c r="B12" s="125">
        <v>3</v>
      </c>
      <c r="C12" s="126"/>
      <c r="D12" s="127" t="s">
        <v>155</v>
      </c>
      <c r="E12" s="127" t="s">
        <v>103</v>
      </c>
    </row>
    <row r="13" spans="2:5" ht="28.5" customHeight="1">
      <c r="B13" s="125">
        <v>4</v>
      </c>
      <c r="C13" s="126"/>
      <c r="D13" s="127" t="s">
        <v>156</v>
      </c>
      <c r="E13" s="127"/>
    </row>
    <row r="14" spans="2:5" ht="76.5" customHeight="1">
      <c r="B14" s="125">
        <v>5</v>
      </c>
      <c r="C14" s="126"/>
      <c r="D14" s="127" t="s">
        <v>241</v>
      </c>
      <c r="E14" s="127"/>
    </row>
    <row r="15" spans="2:5" ht="70.5" customHeight="1">
      <c r="B15" s="125">
        <v>6</v>
      </c>
      <c r="C15" s="128"/>
      <c r="D15" s="129" t="s">
        <v>157</v>
      </c>
      <c r="E15" s="130"/>
    </row>
    <row r="16" spans="2:5" ht="61.5" customHeight="1">
      <c r="B16" s="125">
        <v>7</v>
      </c>
      <c r="C16" s="126"/>
      <c r="D16" s="127" t="s">
        <v>160</v>
      </c>
      <c r="E16" s="127"/>
    </row>
    <row r="17" spans="2:5" ht="156.75" customHeight="1">
      <c r="B17" s="125">
        <v>8</v>
      </c>
      <c r="C17" s="127" t="s">
        <v>167</v>
      </c>
      <c r="D17" s="132" t="s">
        <v>242</v>
      </c>
      <c r="E17" s="127"/>
    </row>
    <row r="18" spans="2:5" ht="36">
      <c r="B18" s="125">
        <v>9</v>
      </c>
      <c r="C18" s="131" t="s">
        <v>165</v>
      </c>
      <c r="D18" s="132"/>
      <c r="E18" s="127"/>
    </row>
    <row r="19" spans="2:5" ht="54" customHeight="1"/>
  </sheetData>
  <phoneticPr fontId="3"/>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76"/>
  <sheetViews>
    <sheetView zoomScaleNormal="100" workbookViewId="0"/>
  </sheetViews>
  <sheetFormatPr defaultColWidth="2.25" defaultRowHeight="13.5"/>
  <cols>
    <col min="1" max="1" width="5.25" style="4" customWidth="1"/>
    <col min="2" max="7" width="3.625" style="4" customWidth="1"/>
    <col min="8" max="17" width="2" style="4" customWidth="1"/>
    <col min="18" max="18" width="2.625" style="4" customWidth="1"/>
    <col min="19" max="28" width="2" style="4" customWidth="1"/>
    <col min="29" max="30" width="2.625" style="4" customWidth="1"/>
    <col min="31" max="31" width="2.875" style="4" customWidth="1"/>
    <col min="32" max="33" width="2.5" style="4" customWidth="1"/>
    <col min="34" max="35" width="2.625" style="4" customWidth="1"/>
    <col min="36" max="37" width="1.625" style="4" customWidth="1"/>
    <col min="38" max="38" width="2.25" style="4"/>
    <col min="39" max="39" width="2.25" style="4" customWidth="1"/>
    <col min="40" max="40" width="20.5" style="136" bestFit="1" customWidth="1"/>
    <col min="41" max="41" width="9.125" style="4" customWidth="1"/>
    <col min="42" max="45" width="2.25" style="4" customWidth="1"/>
    <col min="46" max="16384" width="2.25" style="4"/>
  </cols>
  <sheetData>
    <row r="1" spans="1:47">
      <c r="A1" s="149" t="s">
        <v>176</v>
      </c>
      <c r="AN1" s="412" t="s">
        <v>140</v>
      </c>
      <c r="AO1" s="412"/>
      <c r="AP1" s="412"/>
      <c r="AQ1" s="412"/>
      <c r="AR1" s="412"/>
      <c r="AS1" s="412"/>
      <c r="AT1" s="412"/>
      <c r="AU1" s="412"/>
    </row>
    <row r="2" spans="1:47" ht="14.25" thickBot="1">
      <c r="AN2" s="412"/>
      <c r="AO2" s="412"/>
      <c r="AP2" s="412"/>
      <c r="AQ2" s="412"/>
      <c r="AR2" s="412"/>
      <c r="AS2" s="412"/>
      <c r="AT2" s="412"/>
      <c r="AU2" s="412"/>
    </row>
    <row r="3" spans="1:47" s="5" customFormat="1" ht="12" customHeight="1">
      <c r="A3" s="379" t="s">
        <v>28</v>
      </c>
      <c r="B3" s="25" t="s">
        <v>0</v>
      </c>
      <c r="C3" s="21"/>
      <c r="D3" s="21"/>
      <c r="E3" s="22"/>
      <c r="F3" s="22"/>
      <c r="G3" s="22"/>
      <c r="H3" s="22"/>
      <c r="I3" s="32"/>
      <c r="J3" s="382"/>
      <c r="K3" s="382"/>
      <c r="L3" s="382"/>
      <c r="M3" s="382"/>
      <c r="N3" s="382"/>
      <c r="O3" s="382"/>
      <c r="P3" s="382"/>
      <c r="Q3" s="382"/>
      <c r="R3" s="382"/>
      <c r="S3" s="382"/>
      <c r="T3" s="382"/>
      <c r="U3" s="382"/>
      <c r="V3" s="382"/>
      <c r="W3" s="382"/>
      <c r="X3" s="382"/>
      <c r="Y3" s="382"/>
      <c r="Z3" s="382"/>
      <c r="AA3" s="382"/>
      <c r="AB3" s="382"/>
      <c r="AC3" s="382"/>
      <c r="AD3" s="383"/>
      <c r="AE3" s="384" t="s">
        <v>162</v>
      </c>
      <c r="AF3" s="385"/>
      <c r="AG3" s="385"/>
      <c r="AH3" s="385"/>
      <c r="AI3" s="385"/>
      <c r="AJ3" s="385"/>
      <c r="AK3" s="386"/>
      <c r="AN3" s="137"/>
    </row>
    <row r="4" spans="1:47" s="5" customFormat="1" ht="20.25" customHeight="1">
      <c r="A4" s="380"/>
      <c r="B4" s="26" t="s">
        <v>26</v>
      </c>
      <c r="C4" s="6"/>
      <c r="D4" s="6"/>
      <c r="E4" s="7"/>
      <c r="F4" s="7"/>
      <c r="G4" s="7"/>
      <c r="H4" s="7"/>
      <c r="I4" s="33"/>
      <c r="J4" s="387"/>
      <c r="K4" s="388"/>
      <c r="L4" s="388"/>
      <c r="M4" s="388"/>
      <c r="N4" s="388"/>
      <c r="O4" s="388"/>
      <c r="P4" s="388"/>
      <c r="Q4" s="388"/>
      <c r="R4" s="388"/>
      <c r="S4" s="388"/>
      <c r="T4" s="388"/>
      <c r="U4" s="388"/>
      <c r="V4" s="388"/>
      <c r="W4" s="388"/>
      <c r="X4" s="388"/>
      <c r="Y4" s="388"/>
      <c r="Z4" s="388"/>
      <c r="AA4" s="388"/>
      <c r="AB4" s="388"/>
      <c r="AC4" s="388"/>
      <c r="AD4" s="389"/>
      <c r="AE4" s="390"/>
      <c r="AF4" s="391"/>
      <c r="AG4" s="391"/>
      <c r="AH4" s="391"/>
      <c r="AI4" s="391"/>
      <c r="AJ4" s="391"/>
      <c r="AK4" s="392"/>
      <c r="AN4" s="416"/>
      <c r="AO4" s="416"/>
      <c r="AP4" s="416"/>
      <c r="AQ4" s="416"/>
      <c r="AR4" s="416"/>
    </row>
    <row r="5" spans="1:47" s="5" customFormat="1" ht="26.25" customHeight="1">
      <c r="A5" s="380"/>
      <c r="B5" s="27" t="s">
        <v>46</v>
      </c>
      <c r="C5" s="14"/>
      <c r="D5" s="14"/>
      <c r="E5" s="8"/>
      <c r="F5" s="8"/>
      <c r="G5" s="8"/>
      <c r="H5" s="8"/>
      <c r="I5" s="34"/>
      <c r="J5" s="417"/>
      <c r="K5" s="417"/>
      <c r="L5" s="417"/>
      <c r="M5" s="417"/>
      <c r="N5" s="417"/>
      <c r="O5" s="417"/>
      <c r="P5" s="417"/>
      <c r="Q5" s="417"/>
      <c r="R5" s="417"/>
      <c r="S5" s="417"/>
      <c r="T5" s="417"/>
      <c r="U5" s="417"/>
      <c r="V5" s="417"/>
      <c r="W5" s="417"/>
      <c r="X5" s="417"/>
      <c r="Y5" s="417"/>
      <c r="Z5" s="418"/>
      <c r="AA5" s="419" t="s">
        <v>39</v>
      </c>
      <c r="AB5" s="420"/>
      <c r="AC5" s="421"/>
      <c r="AD5" s="421"/>
      <c r="AE5" s="133" t="s">
        <v>106</v>
      </c>
      <c r="AF5" s="422" t="s">
        <v>109</v>
      </c>
      <c r="AG5" s="423"/>
      <c r="AH5" s="393"/>
      <c r="AI5" s="393"/>
      <c r="AJ5" s="394" t="s">
        <v>107</v>
      </c>
      <c r="AK5" s="395"/>
      <c r="AN5" s="424" t="s">
        <v>108</v>
      </c>
      <c r="AO5" s="416"/>
      <c r="AP5" s="416"/>
      <c r="AQ5" s="416"/>
      <c r="AR5" s="416"/>
    </row>
    <row r="6" spans="1:47" s="5" customFormat="1" ht="17.25" customHeight="1">
      <c r="A6" s="380"/>
      <c r="B6" s="396" t="s">
        <v>40</v>
      </c>
      <c r="C6" s="397"/>
      <c r="D6" s="397"/>
      <c r="E6" s="397"/>
      <c r="F6" s="397"/>
      <c r="G6" s="397"/>
      <c r="H6" s="397"/>
      <c r="I6" s="398"/>
      <c r="J6" s="9" t="s">
        <v>6</v>
      </c>
      <c r="K6" s="9"/>
      <c r="L6" s="9"/>
      <c r="M6" s="9"/>
      <c r="N6" s="9"/>
      <c r="O6" s="402"/>
      <c r="P6" s="402"/>
      <c r="Q6" s="173" t="s">
        <v>169</v>
      </c>
      <c r="R6" s="402"/>
      <c r="S6" s="402"/>
      <c r="T6" s="402"/>
      <c r="U6" s="9" t="s">
        <v>8</v>
      </c>
      <c r="V6" s="9"/>
      <c r="W6" s="9"/>
      <c r="X6" s="9"/>
      <c r="Y6" s="9"/>
      <c r="Z6" s="9"/>
      <c r="AA6" s="403"/>
      <c r="AB6" s="403"/>
      <c r="AC6" s="403"/>
      <c r="AD6" s="403"/>
      <c r="AE6" s="403"/>
      <c r="AF6" s="403"/>
      <c r="AG6" s="403"/>
      <c r="AH6" s="403"/>
      <c r="AI6" s="403"/>
      <c r="AJ6" s="403"/>
      <c r="AK6" s="404"/>
      <c r="AN6" s="213"/>
      <c r="AO6" s="3"/>
      <c r="AP6" s="3"/>
      <c r="AQ6" s="3"/>
      <c r="AR6" s="425"/>
    </row>
    <row r="7" spans="1:47" s="5" customFormat="1" ht="20.25" customHeight="1">
      <c r="A7" s="380"/>
      <c r="B7" s="399"/>
      <c r="C7" s="400"/>
      <c r="D7" s="400"/>
      <c r="E7" s="400"/>
      <c r="F7" s="400"/>
      <c r="G7" s="400"/>
      <c r="H7" s="400"/>
      <c r="I7" s="401"/>
      <c r="J7" s="387"/>
      <c r="K7" s="388"/>
      <c r="L7" s="388"/>
      <c r="M7" s="388"/>
      <c r="N7" s="388"/>
      <c r="O7" s="388"/>
      <c r="P7" s="388"/>
      <c r="Q7" s="388"/>
      <c r="R7" s="388"/>
      <c r="S7" s="388"/>
      <c r="T7" s="388"/>
      <c r="U7" s="388"/>
      <c r="V7" s="388"/>
      <c r="W7" s="388"/>
      <c r="X7" s="388"/>
      <c r="Y7" s="388"/>
      <c r="Z7" s="388"/>
      <c r="AA7" s="388"/>
      <c r="AB7" s="388"/>
      <c r="AC7" s="388"/>
      <c r="AD7" s="388"/>
      <c r="AE7" s="388"/>
      <c r="AF7" s="388"/>
      <c r="AG7" s="388"/>
      <c r="AH7" s="388"/>
      <c r="AI7" s="388"/>
      <c r="AJ7" s="388"/>
      <c r="AK7" s="405"/>
      <c r="AN7" s="213"/>
      <c r="AO7" s="3"/>
      <c r="AP7" s="3"/>
      <c r="AQ7" s="3"/>
      <c r="AR7" s="425"/>
    </row>
    <row r="8" spans="1:47" s="5" customFormat="1" ht="21" customHeight="1">
      <c r="A8" s="380"/>
      <c r="B8" s="28" t="s">
        <v>9</v>
      </c>
      <c r="C8" s="212"/>
      <c r="D8" s="212"/>
      <c r="E8" s="10"/>
      <c r="F8" s="10"/>
      <c r="G8" s="10"/>
      <c r="H8" s="10"/>
      <c r="I8" s="11"/>
      <c r="J8" s="426" t="s">
        <v>10</v>
      </c>
      <c r="K8" s="394"/>
      <c r="L8" s="394"/>
      <c r="M8" s="394"/>
      <c r="N8" s="394"/>
      <c r="O8" s="394"/>
      <c r="P8" s="427"/>
      <c r="Q8" s="406"/>
      <c r="R8" s="407"/>
      <c r="S8" s="407"/>
      <c r="T8" s="407"/>
      <c r="U8" s="407"/>
      <c r="V8" s="407"/>
      <c r="W8" s="408"/>
      <c r="X8" s="426" t="s">
        <v>35</v>
      </c>
      <c r="Y8" s="394"/>
      <c r="Z8" s="394"/>
      <c r="AA8" s="427"/>
      <c r="AB8" s="413"/>
      <c r="AC8" s="414"/>
      <c r="AD8" s="414"/>
      <c r="AE8" s="414"/>
      <c r="AF8" s="414"/>
      <c r="AG8" s="414"/>
      <c r="AH8" s="414"/>
      <c r="AI8" s="414"/>
      <c r="AJ8" s="414"/>
      <c r="AK8" s="415"/>
      <c r="AN8" s="137"/>
    </row>
    <row r="9" spans="1:47" s="5" customFormat="1" ht="20.25" customHeight="1" thickBot="1">
      <c r="A9" s="381"/>
      <c r="B9" s="29" t="s">
        <v>27</v>
      </c>
      <c r="C9" s="23"/>
      <c r="D9" s="23"/>
      <c r="E9" s="24"/>
      <c r="F9" s="24"/>
      <c r="G9" s="24"/>
      <c r="H9" s="24"/>
      <c r="I9" s="31"/>
      <c r="J9" s="409"/>
      <c r="K9" s="410"/>
      <c r="L9" s="410"/>
      <c r="M9" s="410"/>
      <c r="N9" s="410"/>
      <c r="O9" s="410"/>
      <c r="P9" s="410"/>
      <c r="Q9" s="410"/>
      <c r="R9" s="410"/>
      <c r="S9" s="410"/>
      <c r="T9" s="410"/>
      <c r="U9" s="410"/>
      <c r="V9" s="410"/>
      <c r="W9" s="410"/>
      <c r="X9" s="410"/>
      <c r="Y9" s="410"/>
      <c r="Z9" s="410"/>
      <c r="AA9" s="410"/>
      <c r="AB9" s="410"/>
      <c r="AC9" s="410"/>
      <c r="AD9" s="410"/>
      <c r="AE9" s="410"/>
      <c r="AF9" s="410"/>
      <c r="AG9" s="410"/>
      <c r="AH9" s="410"/>
      <c r="AI9" s="410"/>
      <c r="AJ9" s="410"/>
      <c r="AK9" s="411"/>
      <c r="AN9" s="137"/>
    </row>
    <row r="10" spans="1:47" s="5" customFormat="1" ht="19.5" customHeight="1">
      <c r="A10" s="3"/>
      <c r="B10" s="3"/>
      <c r="C10" s="3"/>
      <c r="D10" s="3"/>
      <c r="E10" s="3"/>
      <c r="F10" s="3"/>
      <c r="G10" s="3"/>
      <c r="H10" s="2"/>
      <c r="I10" s="8"/>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N10" s="137"/>
    </row>
    <row r="11" spans="1:47" s="5" customFormat="1" ht="20.25" customHeight="1" thickBot="1">
      <c r="A11" s="13" t="s">
        <v>196</v>
      </c>
      <c r="B11" s="1"/>
      <c r="C11" s="3"/>
      <c r="D11" s="3"/>
      <c r="E11" s="3"/>
      <c r="F11" s="3"/>
      <c r="G11" s="3"/>
      <c r="H11" s="2"/>
      <c r="I11" s="8"/>
      <c r="J11" s="14"/>
      <c r="K11" s="14"/>
      <c r="L11" s="14"/>
      <c r="M11" s="14"/>
      <c r="N11" s="14"/>
      <c r="O11" s="14"/>
      <c r="P11" s="14"/>
      <c r="Q11" s="14"/>
      <c r="R11" s="14"/>
      <c r="S11" s="348" t="s">
        <v>42</v>
      </c>
      <c r="T11" s="349"/>
      <c r="U11" s="349"/>
      <c r="V11" s="350"/>
      <c r="W11" s="351" t="str">
        <f>IF(J5="","",VLOOKUP(J5,$B$39:$C$76,2,0))</f>
        <v/>
      </c>
      <c r="X11" s="352"/>
      <c r="Y11" s="352"/>
      <c r="Z11" s="352"/>
      <c r="AA11" s="352"/>
      <c r="AB11" s="349" t="s">
        <v>100</v>
      </c>
      <c r="AC11" s="350"/>
      <c r="AD11" s="348" t="s">
        <v>29</v>
      </c>
      <c r="AE11" s="350"/>
      <c r="AF11" s="446">
        <f>ROUNDDOWN($AD$20/2,0)</f>
        <v>0</v>
      </c>
      <c r="AG11" s="447"/>
      <c r="AH11" s="447"/>
      <c r="AI11" s="447"/>
      <c r="AJ11" s="353" t="s">
        <v>100</v>
      </c>
      <c r="AK11" s="354"/>
      <c r="AN11" s="137"/>
    </row>
    <row r="12" spans="1:47" ht="30.75" customHeight="1" thickBot="1">
      <c r="A12" s="428" t="s">
        <v>161</v>
      </c>
      <c r="B12" s="356"/>
      <c r="C12" s="356"/>
      <c r="D12" s="356"/>
      <c r="E12" s="356"/>
      <c r="F12" s="356"/>
      <c r="G12" s="429"/>
      <c r="H12" s="355" t="s">
        <v>182</v>
      </c>
      <c r="I12" s="436"/>
      <c r="J12" s="436"/>
      <c r="K12" s="436"/>
      <c r="L12" s="436"/>
      <c r="M12" s="436"/>
      <c r="N12" s="436"/>
      <c r="O12" s="436"/>
      <c r="P12" s="436"/>
      <c r="Q12" s="436"/>
      <c r="R12" s="436"/>
      <c r="S12" s="436" t="s">
        <v>183</v>
      </c>
      <c r="T12" s="436"/>
      <c r="U12" s="436"/>
      <c r="V12" s="436"/>
      <c r="W12" s="436"/>
      <c r="X12" s="436"/>
      <c r="Y12" s="436"/>
      <c r="Z12" s="436"/>
      <c r="AA12" s="436"/>
      <c r="AB12" s="436"/>
      <c r="AC12" s="437"/>
      <c r="AD12" s="355" t="s">
        <v>184</v>
      </c>
      <c r="AE12" s="356"/>
      <c r="AF12" s="356"/>
      <c r="AG12" s="356"/>
      <c r="AH12" s="356"/>
      <c r="AI12" s="356"/>
      <c r="AJ12" s="356"/>
      <c r="AK12" s="357"/>
    </row>
    <row r="13" spans="1:47" ht="24" customHeight="1">
      <c r="A13" s="430" t="s">
        <v>185</v>
      </c>
      <c r="B13" s="431"/>
      <c r="C13" s="431"/>
      <c r="D13" s="431"/>
      <c r="E13" s="431"/>
      <c r="F13" s="431"/>
      <c r="G13" s="432"/>
      <c r="H13" s="438"/>
      <c r="I13" s="439"/>
      <c r="J13" s="439"/>
      <c r="K13" s="439"/>
      <c r="L13" s="439"/>
      <c r="M13" s="439"/>
      <c r="N13" s="439"/>
      <c r="O13" s="439"/>
      <c r="P13" s="439"/>
      <c r="Q13" s="439"/>
      <c r="R13" s="182" t="s">
        <v>100</v>
      </c>
      <c r="S13" s="439"/>
      <c r="T13" s="439"/>
      <c r="U13" s="439"/>
      <c r="V13" s="439"/>
      <c r="W13" s="439"/>
      <c r="X13" s="439"/>
      <c r="Y13" s="439"/>
      <c r="Z13" s="439"/>
      <c r="AA13" s="439"/>
      <c r="AB13" s="439"/>
      <c r="AC13" s="174" t="s">
        <v>100</v>
      </c>
      <c r="AD13" s="452"/>
      <c r="AE13" s="453"/>
      <c r="AF13" s="453"/>
      <c r="AG13" s="453"/>
      <c r="AH13" s="453"/>
      <c r="AI13" s="453"/>
      <c r="AJ13" s="453"/>
      <c r="AK13" s="454"/>
    </row>
    <row r="14" spans="1:47" ht="24" customHeight="1">
      <c r="A14" s="433" t="s">
        <v>186</v>
      </c>
      <c r="B14" s="434"/>
      <c r="C14" s="434"/>
      <c r="D14" s="434"/>
      <c r="E14" s="434"/>
      <c r="F14" s="434"/>
      <c r="G14" s="435"/>
      <c r="H14" s="440"/>
      <c r="I14" s="441"/>
      <c r="J14" s="441"/>
      <c r="K14" s="441"/>
      <c r="L14" s="441"/>
      <c r="M14" s="441"/>
      <c r="N14" s="441"/>
      <c r="O14" s="441"/>
      <c r="P14" s="441"/>
      <c r="Q14" s="441"/>
      <c r="R14" s="183" t="s">
        <v>100</v>
      </c>
      <c r="S14" s="441"/>
      <c r="T14" s="441"/>
      <c r="U14" s="441"/>
      <c r="V14" s="441"/>
      <c r="W14" s="441"/>
      <c r="X14" s="441"/>
      <c r="Y14" s="441"/>
      <c r="Z14" s="441"/>
      <c r="AA14" s="441"/>
      <c r="AB14" s="441"/>
      <c r="AC14" s="184" t="s">
        <v>100</v>
      </c>
      <c r="AD14" s="455"/>
      <c r="AE14" s="456"/>
      <c r="AF14" s="456"/>
      <c r="AG14" s="456"/>
      <c r="AH14" s="456"/>
      <c r="AI14" s="456"/>
      <c r="AJ14" s="456"/>
      <c r="AK14" s="457"/>
    </row>
    <row r="15" spans="1:47" ht="24" customHeight="1">
      <c r="A15" s="433" t="s">
        <v>187</v>
      </c>
      <c r="B15" s="434"/>
      <c r="C15" s="434"/>
      <c r="D15" s="434"/>
      <c r="E15" s="434"/>
      <c r="F15" s="434"/>
      <c r="G15" s="435"/>
      <c r="H15" s="440"/>
      <c r="I15" s="441"/>
      <c r="J15" s="441"/>
      <c r="K15" s="441"/>
      <c r="L15" s="441"/>
      <c r="M15" s="441"/>
      <c r="N15" s="441"/>
      <c r="O15" s="441"/>
      <c r="P15" s="441"/>
      <c r="Q15" s="441"/>
      <c r="R15" s="183" t="s">
        <v>100</v>
      </c>
      <c r="S15" s="441"/>
      <c r="T15" s="441"/>
      <c r="U15" s="441"/>
      <c r="V15" s="441"/>
      <c r="W15" s="441"/>
      <c r="X15" s="441"/>
      <c r="Y15" s="441"/>
      <c r="Z15" s="441"/>
      <c r="AA15" s="441"/>
      <c r="AB15" s="441"/>
      <c r="AC15" s="184" t="s">
        <v>100</v>
      </c>
      <c r="AD15" s="455"/>
      <c r="AE15" s="456"/>
      <c r="AF15" s="456"/>
      <c r="AG15" s="456"/>
      <c r="AH15" s="456"/>
      <c r="AI15" s="456"/>
      <c r="AJ15" s="456"/>
      <c r="AK15" s="457"/>
    </row>
    <row r="16" spans="1:47" ht="24" customHeight="1">
      <c r="A16" s="337" t="s">
        <v>188</v>
      </c>
      <c r="B16" s="338"/>
      <c r="C16" s="338"/>
      <c r="D16" s="338"/>
      <c r="E16" s="338"/>
      <c r="F16" s="338"/>
      <c r="G16" s="339"/>
      <c r="H16" s="340"/>
      <c r="I16" s="341"/>
      <c r="J16" s="341"/>
      <c r="K16" s="341"/>
      <c r="L16" s="341"/>
      <c r="M16" s="341"/>
      <c r="N16" s="341"/>
      <c r="O16" s="341"/>
      <c r="P16" s="341"/>
      <c r="Q16" s="341"/>
      <c r="R16" s="181" t="s">
        <v>100</v>
      </c>
      <c r="S16" s="341"/>
      <c r="T16" s="341"/>
      <c r="U16" s="341"/>
      <c r="V16" s="341"/>
      <c r="W16" s="341"/>
      <c r="X16" s="341"/>
      <c r="Y16" s="341"/>
      <c r="Z16" s="341"/>
      <c r="AA16" s="341"/>
      <c r="AB16" s="341"/>
      <c r="AC16" s="177" t="s">
        <v>100</v>
      </c>
      <c r="AD16" s="458"/>
      <c r="AE16" s="459"/>
      <c r="AF16" s="459"/>
      <c r="AG16" s="459"/>
      <c r="AH16" s="459"/>
      <c r="AI16" s="459"/>
      <c r="AJ16" s="459"/>
      <c r="AK16" s="460"/>
    </row>
    <row r="17" spans="1:40" ht="24" customHeight="1">
      <c r="A17" s="337" t="s">
        <v>191</v>
      </c>
      <c r="B17" s="338"/>
      <c r="C17" s="338"/>
      <c r="D17" s="338"/>
      <c r="E17" s="338"/>
      <c r="F17" s="338"/>
      <c r="G17" s="339"/>
      <c r="H17" s="344">
        <f>SUM(H13:Q16)</f>
        <v>0</v>
      </c>
      <c r="I17" s="345"/>
      <c r="J17" s="345"/>
      <c r="K17" s="345"/>
      <c r="L17" s="345"/>
      <c r="M17" s="345"/>
      <c r="N17" s="345"/>
      <c r="O17" s="345"/>
      <c r="P17" s="345"/>
      <c r="Q17" s="345"/>
      <c r="R17" s="211" t="s">
        <v>100</v>
      </c>
      <c r="S17" s="346">
        <f>SUM(S13:AB16)</f>
        <v>0</v>
      </c>
      <c r="T17" s="346"/>
      <c r="U17" s="346"/>
      <c r="V17" s="346"/>
      <c r="W17" s="346"/>
      <c r="X17" s="346"/>
      <c r="Y17" s="346"/>
      <c r="Z17" s="346"/>
      <c r="AA17" s="346"/>
      <c r="AB17" s="346"/>
      <c r="AC17" s="172" t="s">
        <v>100</v>
      </c>
      <c r="AD17" s="344">
        <f>IF(H17-S17&lt;0,0,H17-S17)</f>
        <v>0</v>
      </c>
      <c r="AE17" s="345"/>
      <c r="AF17" s="345"/>
      <c r="AG17" s="345"/>
      <c r="AH17" s="345"/>
      <c r="AI17" s="345"/>
      <c r="AJ17" s="342" t="s">
        <v>100</v>
      </c>
      <c r="AK17" s="343"/>
    </row>
    <row r="18" spans="1:40" ht="24" customHeight="1">
      <c r="A18" s="334" t="s">
        <v>189</v>
      </c>
      <c r="B18" s="335"/>
      <c r="C18" s="335"/>
      <c r="D18" s="335"/>
      <c r="E18" s="335"/>
      <c r="F18" s="335"/>
      <c r="G18" s="336"/>
      <c r="H18" s="340"/>
      <c r="I18" s="341"/>
      <c r="J18" s="341"/>
      <c r="K18" s="341"/>
      <c r="L18" s="341"/>
      <c r="M18" s="341"/>
      <c r="N18" s="341"/>
      <c r="O18" s="341"/>
      <c r="P18" s="341"/>
      <c r="Q18" s="341"/>
      <c r="R18" s="211" t="s">
        <v>100</v>
      </c>
      <c r="S18" s="347"/>
      <c r="T18" s="347"/>
      <c r="U18" s="347"/>
      <c r="V18" s="347"/>
      <c r="W18" s="347"/>
      <c r="X18" s="347"/>
      <c r="Y18" s="347"/>
      <c r="Z18" s="347"/>
      <c r="AA18" s="347"/>
      <c r="AB18" s="347"/>
      <c r="AC18" s="172" t="s">
        <v>100</v>
      </c>
      <c r="AD18" s="344">
        <f>IF(H18-S18&lt;0,0,H18-S18)</f>
        <v>0</v>
      </c>
      <c r="AE18" s="345"/>
      <c r="AF18" s="345"/>
      <c r="AG18" s="345"/>
      <c r="AH18" s="345"/>
      <c r="AI18" s="345"/>
      <c r="AJ18" s="342" t="s">
        <v>100</v>
      </c>
      <c r="AK18" s="343"/>
    </row>
    <row r="19" spans="1:40" ht="24" customHeight="1" thickBot="1">
      <c r="A19" s="461" t="s">
        <v>190</v>
      </c>
      <c r="B19" s="462"/>
      <c r="C19" s="462"/>
      <c r="D19" s="462"/>
      <c r="E19" s="462"/>
      <c r="F19" s="462"/>
      <c r="G19" s="463"/>
      <c r="H19" s="328"/>
      <c r="I19" s="329"/>
      <c r="J19" s="329"/>
      <c r="K19" s="329"/>
      <c r="L19" s="329"/>
      <c r="M19" s="329"/>
      <c r="N19" s="329"/>
      <c r="O19" s="329"/>
      <c r="P19" s="329"/>
      <c r="Q19" s="329"/>
      <c r="R19" s="181" t="s">
        <v>100</v>
      </c>
      <c r="S19" s="329"/>
      <c r="T19" s="329"/>
      <c r="U19" s="329"/>
      <c r="V19" s="329"/>
      <c r="W19" s="329"/>
      <c r="X19" s="329"/>
      <c r="Y19" s="329"/>
      <c r="Z19" s="329"/>
      <c r="AA19" s="329"/>
      <c r="AB19" s="329"/>
      <c r="AC19" s="177" t="s">
        <v>100</v>
      </c>
      <c r="AD19" s="330">
        <f>IF(H19-S19&lt;0,0,H19-S19)</f>
        <v>0</v>
      </c>
      <c r="AE19" s="331"/>
      <c r="AF19" s="331"/>
      <c r="AG19" s="331"/>
      <c r="AH19" s="331"/>
      <c r="AI19" s="331"/>
      <c r="AJ19" s="332" t="s">
        <v>100</v>
      </c>
      <c r="AK19" s="333"/>
    </row>
    <row r="20" spans="1:40" ht="22.5" customHeight="1" thickTop="1" thickBot="1">
      <c r="A20" s="448" t="s">
        <v>170</v>
      </c>
      <c r="B20" s="449"/>
      <c r="C20" s="449"/>
      <c r="D20" s="449"/>
      <c r="E20" s="449"/>
      <c r="F20" s="449"/>
      <c r="G20" s="449"/>
      <c r="H20" s="449"/>
      <c r="I20" s="449"/>
      <c r="J20" s="449"/>
      <c r="K20" s="449"/>
      <c r="L20" s="449"/>
      <c r="M20" s="449"/>
      <c r="N20" s="449"/>
      <c r="O20" s="449"/>
      <c r="P20" s="449"/>
      <c r="Q20" s="449"/>
      <c r="R20" s="449"/>
      <c r="S20" s="449"/>
      <c r="T20" s="449"/>
      <c r="U20" s="449"/>
      <c r="V20" s="449"/>
      <c r="W20" s="449"/>
      <c r="X20" s="449"/>
      <c r="Y20" s="449"/>
      <c r="Z20" s="449"/>
      <c r="AA20" s="449"/>
      <c r="AB20" s="449"/>
      <c r="AC20" s="450"/>
      <c r="AD20" s="377">
        <f>AD19+AD18+AD17</f>
        <v>0</v>
      </c>
      <c r="AE20" s="378"/>
      <c r="AF20" s="378"/>
      <c r="AG20" s="378"/>
      <c r="AH20" s="378"/>
      <c r="AI20" s="378"/>
      <c r="AJ20" s="375" t="s">
        <v>100</v>
      </c>
      <c r="AK20" s="376"/>
    </row>
    <row r="21" spans="1:40">
      <c r="A21" s="451" t="s">
        <v>194</v>
      </c>
      <c r="B21" s="451"/>
      <c r="C21" s="451"/>
      <c r="D21" s="451"/>
      <c r="E21" s="451"/>
      <c r="F21" s="451"/>
      <c r="G21" s="451"/>
      <c r="H21" s="451"/>
      <c r="I21" s="451"/>
      <c r="J21" s="451"/>
      <c r="K21" s="451"/>
      <c r="L21" s="451"/>
      <c r="M21" s="451"/>
      <c r="N21" s="451"/>
      <c r="O21" s="451"/>
      <c r="P21" s="451"/>
      <c r="Q21" s="451"/>
      <c r="R21" s="451"/>
      <c r="S21" s="451"/>
      <c r="T21" s="451"/>
      <c r="U21" s="451"/>
      <c r="V21" s="451"/>
      <c r="W21" s="451"/>
      <c r="X21" s="451"/>
      <c r="Y21" s="451"/>
      <c r="Z21" s="451"/>
      <c r="AA21" s="451"/>
      <c r="AB21" s="451"/>
      <c r="AC21" s="451"/>
      <c r="AD21" s="451"/>
      <c r="AE21" s="451"/>
      <c r="AF21" s="451"/>
      <c r="AG21" s="451"/>
      <c r="AH21" s="451"/>
      <c r="AI21" s="451"/>
      <c r="AJ21" s="451"/>
      <c r="AK21" s="451"/>
    </row>
    <row r="22" spans="1:40" ht="25.5" customHeight="1">
      <c r="A22" s="374" t="s">
        <v>195</v>
      </c>
      <c r="B22" s="374"/>
      <c r="C22" s="374"/>
      <c r="D22" s="374"/>
      <c r="E22" s="374"/>
      <c r="F22" s="374"/>
      <c r="G22" s="374"/>
      <c r="H22" s="374"/>
      <c r="I22" s="374"/>
      <c r="J22" s="374"/>
      <c r="K22" s="374"/>
      <c r="L22" s="374"/>
      <c r="M22" s="374"/>
      <c r="N22" s="374"/>
      <c r="O22" s="374"/>
      <c r="P22" s="374"/>
      <c r="Q22" s="374"/>
      <c r="R22" s="374"/>
      <c r="S22" s="374"/>
      <c r="T22" s="374"/>
      <c r="U22" s="374"/>
      <c r="V22" s="374"/>
      <c r="W22" s="374"/>
      <c r="X22" s="374"/>
      <c r="Y22" s="374"/>
      <c r="Z22" s="374"/>
      <c r="AA22" s="374"/>
      <c r="AB22" s="374"/>
      <c r="AC22" s="374"/>
      <c r="AD22" s="374"/>
      <c r="AE22" s="374"/>
      <c r="AF22" s="374"/>
      <c r="AG22" s="374"/>
      <c r="AH22" s="374"/>
      <c r="AI22" s="374"/>
      <c r="AJ22" s="374"/>
      <c r="AK22" s="374"/>
    </row>
    <row r="23" spans="1:40" ht="13.5" customHeight="1">
      <c r="A23" s="19"/>
      <c r="B23" s="19"/>
      <c r="C23" s="19"/>
      <c r="D23" s="19"/>
      <c r="E23" s="19"/>
      <c r="F23" s="169"/>
      <c r="G23" s="169"/>
      <c r="H23" s="169"/>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row>
    <row r="24" spans="1:40" ht="22.5" customHeight="1" thickBot="1">
      <c r="A24" s="13" t="s">
        <v>197</v>
      </c>
      <c r="B24" s="19"/>
      <c r="C24" s="19"/>
      <c r="D24" s="19"/>
      <c r="E24" s="19"/>
      <c r="F24" s="169"/>
      <c r="G24" s="169"/>
      <c r="H24" s="169"/>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row>
    <row r="25" spans="1:40" ht="22.5" customHeight="1" thickBot="1">
      <c r="A25" s="372" t="s">
        <v>198</v>
      </c>
      <c r="B25" s="373"/>
      <c r="C25" s="373"/>
      <c r="D25" s="373"/>
      <c r="E25" s="373"/>
      <c r="F25" s="373"/>
      <c r="G25" s="373"/>
      <c r="H25" s="373"/>
      <c r="I25" s="373"/>
      <c r="J25" s="373"/>
      <c r="K25" s="373"/>
      <c r="L25" s="373"/>
      <c r="M25" s="373"/>
      <c r="N25" s="373"/>
      <c r="O25" s="373"/>
      <c r="P25" s="373"/>
      <c r="Q25" s="373"/>
      <c r="R25" s="373"/>
      <c r="S25" s="373"/>
      <c r="T25" s="373"/>
      <c r="U25" s="373"/>
      <c r="V25" s="373"/>
      <c r="W25" s="373"/>
      <c r="X25" s="373"/>
      <c r="Y25" s="373"/>
      <c r="Z25" s="373"/>
      <c r="AA25" s="373"/>
      <c r="AB25" s="373"/>
      <c r="AC25" s="373"/>
      <c r="AD25" s="368">
        <f>MIN(W11,AF11)</f>
        <v>0</v>
      </c>
      <c r="AE25" s="369"/>
      <c r="AF25" s="369"/>
      <c r="AG25" s="369"/>
      <c r="AH25" s="369"/>
      <c r="AI25" s="369"/>
      <c r="AJ25" s="370" t="s">
        <v>100</v>
      </c>
      <c r="AK25" s="371"/>
    </row>
    <row r="26" spans="1:40" ht="30.75" customHeight="1" thickBot="1">
      <c r="A26" s="175"/>
      <c r="B26" s="175"/>
      <c r="C26" s="175"/>
      <c r="D26" s="175"/>
      <c r="E26" s="175"/>
      <c r="F26" s="175"/>
      <c r="G26" s="175"/>
      <c r="H26" s="175"/>
      <c r="I26" s="175"/>
      <c r="J26" s="175"/>
      <c r="K26" s="175"/>
      <c r="L26" s="175"/>
      <c r="M26" s="175"/>
      <c r="N26" s="175"/>
      <c r="O26" s="175"/>
      <c r="P26" s="175"/>
      <c r="Q26" s="176"/>
      <c r="R26" s="176"/>
      <c r="S26" s="176"/>
      <c r="T26" s="176"/>
      <c r="U26" s="176"/>
      <c r="V26" s="176"/>
      <c r="W26" s="444" t="s">
        <v>177</v>
      </c>
      <c r="X26" s="445"/>
      <c r="Y26" s="445"/>
      <c r="Z26" s="445"/>
      <c r="AA26" s="445"/>
      <c r="AB26" s="445"/>
      <c r="AC26" s="445"/>
      <c r="AD26" s="442">
        <f>ROUNDDOWN(AD25,-3)</f>
        <v>0</v>
      </c>
      <c r="AE26" s="443"/>
      <c r="AF26" s="443"/>
      <c r="AG26" s="443"/>
      <c r="AH26" s="443"/>
      <c r="AI26" s="443"/>
      <c r="AJ26" s="356" t="s">
        <v>100</v>
      </c>
      <c r="AK26" s="357"/>
    </row>
    <row r="27" spans="1:40">
      <c r="A27" s="185"/>
      <c r="B27" s="185"/>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row>
    <row r="28" spans="1:40" ht="42" customHeight="1" thickBot="1">
      <c r="A28" s="19"/>
      <c r="B28" s="19"/>
      <c r="C28" s="19"/>
      <c r="D28" s="19"/>
      <c r="E28" s="19"/>
      <c r="F28" s="20"/>
      <c r="G28" s="20"/>
      <c r="H28" s="20"/>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row>
    <row r="29" spans="1:40" ht="24.75" customHeight="1" thickBot="1">
      <c r="A29" s="359" t="s">
        <v>101</v>
      </c>
      <c r="B29" s="360"/>
      <c r="C29" s="360"/>
      <c r="D29" s="360"/>
      <c r="E29" s="360"/>
      <c r="F29" s="360"/>
      <c r="G29" s="360"/>
      <c r="H29" s="360"/>
      <c r="I29" s="360"/>
      <c r="J29" s="360"/>
      <c r="K29" s="360"/>
      <c r="L29" s="360"/>
      <c r="M29" s="360"/>
      <c r="N29" s="360"/>
      <c r="O29" s="360"/>
      <c r="P29" s="360"/>
      <c r="Q29" s="360"/>
      <c r="R29" s="360"/>
      <c r="S29" s="360"/>
      <c r="T29" s="360"/>
      <c r="U29" s="360"/>
      <c r="V29" s="360"/>
      <c r="W29" s="360"/>
      <c r="X29" s="360"/>
      <c r="Y29" s="360"/>
      <c r="Z29" s="360"/>
      <c r="AA29" s="360"/>
      <c r="AB29" s="360"/>
      <c r="AC29" s="360"/>
      <c r="AD29" s="360"/>
      <c r="AE29" s="360"/>
      <c r="AF29" s="360"/>
      <c r="AG29" s="360"/>
      <c r="AH29" s="360"/>
      <c r="AI29" s="360"/>
      <c r="AJ29" s="360"/>
      <c r="AK29" s="361"/>
      <c r="AN29" s="139" t="str">
        <f>IF(COUNTIF(A30:A33,"○")=4,"OK","NG")</f>
        <v>NG</v>
      </c>
    </row>
    <row r="30" spans="1:40" s="5" customFormat="1" ht="29.25" customHeight="1">
      <c r="A30" s="167"/>
      <c r="B30" s="362" t="s">
        <v>193</v>
      </c>
      <c r="C30" s="362"/>
      <c r="D30" s="362"/>
      <c r="E30" s="362"/>
      <c r="F30" s="362"/>
      <c r="G30" s="362"/>
      <c r="H30" s="362"/>
      <c r="I30" s="362"/>
      <c r="J30" s="362"/>
      <c r="K30" s="362"/>
      <c r="L30" s="362"/>
      <c r="M30" s="362"/>
      <c r="N30" s="362"/>
      <c r="O30" s="362"/>
      <c r="P30" s="362"/>
      <c r="Q30" s="362"/>
      <c r="R30" s="362"/>
      <c r="S30" s="362"/>
      <c r="T30" s="362"/>
      <c r="U30" s="362"/>
      <c r="V30" s="362"/>
      <c r="W30" s="362"/>
      <c r="X30" s="362"/>
      <c r="Y30" s="362"/>
      <c r="Z30" s="362"/>
      <c r="AA30" s="362"/>
      <c r="AB30" s="362"/>
      <c r="AC30" s="362"/>
      <c r="AD30" s="362"/>
      <c r="AE30" s="362"/>
      <c r="AF30" s="362"/>
      <c r="AG30" s="362"/>
      <c r="AH30" s="362"/>
      <c r="AI30" s="362"/>
      <c r="AJ30" s="362"/>
      <c r="AK30" s="363"/>
      <c r="AN30" s="137"/>
    </row>
    <row r="31" spans="1:40" s="5" customFormat="1" ht="25.5" customHeight="1">
      <c r="A31" s="187"/>
      <c r="B31" s="364" t="s">
        <v>172</v>
      </c>
      <c r="C31" s="364"/>
      <c r="D31" s="364"/>
      <c r="E31" s="364"/>
      <c r="F31" s="364"/>
      <c r="G31" s="364"/>
      <c r="H31" s="364"/>
      <c r="I31" s="364"/>
      <c r="J31" s="364"/>
      <c r="K31" s="364"/>
      <c r="L31" s="364"/>
      <c r="M31" s="364"/>
      <c r="N31" s="364"/>
      <c r="O31" s="364"/>
      <c r="P31" s="364"/>
      <c r="Q31" s="364"/>
      <c r="R31" s="364"/>
      <c r="S31" s="364"/>
      <c r="T31" s="364"/>
      <c r="U31" s="364"/>
      <c r="V31" s="364"/>
      <c r="W31" s="364"/>
      <c r="X31" s="364"/>
      <c r="Y31" s="364"/>
      <c r="Z31" s="364"/>
      <c r="AA31" s="364"/>
      <c r="AB31" s="364"/>
      <c r="AC31" s="364"/>
      <c r="AD31" s="364"/>
      <c r="AE31" s="364"/>
      <c r="AF31" s="364"/>
      <c r="AG31" s="364"/>
      <c r="AH31" s="364"/>
      <c r="AI31" s="364"/>
      <c r="AJ31" s="364"/>
      <c r="AK31" s="365"/>
      <c r="AN31" s="137"/>
    </row>
    <row r="32" spans="1:40" ht="25.5" customHeight="1">
      <c r="A32" s="187"/>
      <c r="B32" s="364" t="s">
        <v>171</v>
      </c>
      <c r="C32" s="364"/>
      <c r="D32" s="364"/>
      <c r="E32" s="364"/>
      <c r="F32" s="364"/>
      <c r="G32" s="364"/>
      <c r="H32" s="364"/>
      <c r="I32" s="364"/>
      <c r="J32" s="364"/>
      <c r="K32" s="364"/>
      <c r="L32" s="364"/>
      <c r="M32" s="364"/>
      <c r="N32" s="364"/>
      <c r="O32" s="364"/>
      <c r="P32" s="364"/>
      <c r="Q32" s="364"/>
      <c r="R32" s="364"/>
      <c r="S32" s="364"/>
      <c r="T32" s="364"/>
      <c r="U32" s="364"/>
      <c r="V32" s="364"/>
      <c r="W32" s="364"/>
      <c r="X32" s="364"/>
      <c r="Y32" s="364"/>
      <c r="Z32" s="364"/>
      <c r="AA32" s="364"/>
      <c r="AB32" s="364"/>
      <c r="AC32" s="364"/>
      <c r="AD32" s="364"/>
      <c r="AE32" s="364"/>
      <c r="AF32" s="364"/>
      <c r="AG32" s="364"/>
      <c r="AH32" s="364"/>
      <c r="AI32" s="364"/>
      <c r="AJ32" s="364"/>
      <c r="AK32" s="365"/>
    </row>
    <row r="33" spans="1:41" ht="25.5" customHeight="1" thickBot="1">
      <c r="A33" s="186"/>
      <c r="B33" s="366" t="s">
        <v>178</v>
      </c>
      <c r="C33" s="366"/>
      <c r="D33" s="366"/>
      <c r="E33" s="366"/>
      <c r="F33" s="366"/>
      <c r="G33" s="366"/>
      <c r="H33" s="366"/>
      <c r="I33" s="366"/>
      <c r="J33" s="366"/>
      <c r="K33" s="366"/>
      <c r="L33" s="366"/>
      <c r="M33" s="366"/>
      <c r="N33" s="366"/>
      <c r="O33" s="366"/>
      <c r="P33" s="366"/>
      <c r="Q33" s="366"/>
      <c r="R33" s="366"/>
      <c r="S33" s="366"/>
      <c r="T33" s="366"/>
      <c r="U33" s="366"/>
      <c r="V33" s="366"/>
      <c r="W33" s="366"/>
      <c r="X33" s="366"/>
      <c r="Y33" s="366"/>
      <c r="Z33" s="366"/>
      <c r="AA33" s="366"/>
      <c r="AB33" s="366"/>
      <c r="AC33" s="366"/>
      <c r="AD33" s="366"/>
      <c r="AE33" s="366"/>
      <c r="AF33" s="366"/>
      <c r="AG33" s="366"/>
      <c r="AH33" s="366"/>
      <c r="AI33" s="366"/>
      <c r="AJ33" s="366"/>
      <c r="AK33" s="367"/>
    </row>
    <row r="34" spans="1:41" ht="25.5" customHeight="1" thickBot="1">
      <c r="A34" s="179"/>
      <c r="B34" s="178"/>
      <c r="C34" s="178"/>
      <c r="D34" s="178"/>
      <c r="E34" s="178"/>
      <c r="F34" s="178"/>
      <c r="G34" s="178"/>
      <c r="H34" s="178"/>
      <c r="I34" s="178"/>
      <c r="J34" s="178"/>
      <c r="K34" s="178"/>
      <c r="L34" s="178"/>
      <c r="M34" s="178"/>
      <c r="N34" s="178"/>
      <c r="O34" s="178"/>
      <c r="P34" s="178"/>
      <c r="Q34" s="178"/>
      <c r="R34" s="178"/>
      <c r="S34" s="178"/>
      <c r="T34" s="178"/>
      <c r="U34" s="178"/>
      <c r="V34" s="178"/>
      <c r="W34" s="178"/>
      <c r="X34" s="178"/>
      <c r="Y34" s="178"/>
      <c r="Z34" s="178"/>
      <c r="AA34" s="178"/>
      <c r="AB34" s="178"/>
      <c r="AC34" s="178"/>
      <c r="AD34" s="178"/>
      <c r="AE34" s="178"/>
      <c r="AF34" s="178"/>
      <c r="AG34" s="178"/>
      <c r="AH34" s="178"/>
      <c r="AI34" s="178"/>
      <c r="AJ34" s="178"/>
      <c r="AK34" s="178"/>
    </row>
    <row r="35" spans="1:41" ht="21.75" customHeight="1" thickBot="1">
      <c r="A35" s="358" t="s">
        <v>116</v>
      </c>
      <c r="B35" s="358"/>
      <c r="C35" s="358"/>
      <c r="D35" s="358"/>
      <c r="E35" s="358"/>
      <c r="F35" s="358"/>
      <c r="G35" s="358"/>
      <c r="H35" s="358"/>
      <c r="I35" s="358"/>
      <c r="J35" s="358"/>
      <c r="K35" s="358"/>
      <c r="L35" s="358"/>
      <c r="M35" s="358"/>
      <c r="N35" s="358"/>
      <c r="O35" s="358"/>
      <c r="P35" s="358"/>
      <c r="Q35" s="358"/>
      <c r="R35" s="358"/>
      <c r="S35" s="358"/>
      <c r="T35" s="358"/>
      <c r="U35" s="358"/>
      <c r="V35" s="358"/>
      <c r="W35" s="358"/>
      <c r="X35" s="358"/>
      <c r="Y35" s="358"/>
      <c r="Z35" s="358"/>
      <c r="AA35" s="358"/>
      <c r="AB35" s="358"/>
      <c r="AC35" s="358"/>
      <c r="AD35" s="358"/>
      <c r="AE35" s="358"/>
      <c r="AF35" s="358"/>
      <c r="AG35" s="358"/>
      <c r="AH35" s="358"/>
      <c r="AI35" s="358"/>
      <c r="AJ35" s="358"/>
      <c r="AK35" s="358"/>
      <c r="AN35" s="147" t="str">
        <f>IF(AN29="OK","○",IF(AN29="NG","×",""))</f>
        <v>×</v>
      </c>
      <c r="AO35" s="138"/>
    </row>
    <row r="36" spans="1:41" ht="22.5" customHeight="1">
      <c r="A36" s="15"/>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row>
    <row r="37" spans="1:41" s="15" customFormat="1" ht="18.75" customHeight="1">
      <c r="AN37" s="17"/>
    </row>
    <row r="38" spans="1:41" s="15" customFormat="1" ht="18.75" hidden="1" customHeight="1">
      <c r="C38" s="17" t="s">
        <v>96</v>
      </c>
      <c r="AN38" s="17"/>
    </row>
    <row r="39" spans="1:41" s="15" customFormat="1" ht="18.75" hidden="1" customHeight="1">
      <c r="A39" s="15">
        <v>1</v>
      </c>
      <c r="B39" s="30" t="s">
        <v>123</v>
      </c>
      <c r="C39" s="18">
        <v>200000</v>
      </c>
      <c r="D39" s="15" t="s">
        <v>58</v>
      </c>
      <c r="E39" s="16"/>
      <c r="AN39" s="17"/>
    </row>
    <row r="40" spans="1:41" s="15" customFormat="1" ht="18.75" hidden="1" customHeight="1">
      <c r="A40" s="15">
        <v>2</v>
      </c>
      <c r="B40" s="30" t="s">
        <v>124</v>
      </c>
      <c r="C40" s="18">
        <v>230000</v>
      </c>
      <c r="D40" s="15" t="s">
        <v>58</v>
      </c>
      <c r="E40" s="16"/>
      <c r="AN40" s="17"/>
    </row>
    <row r="41" spans="1:41" s="15" customFormat="1" ht="18.75" hidden="1" customHeight="1">
      <c r="A41" s="15">
        <v>3</v>
      </c>
      <c r="B41" s="30" t="s">
        <v>125</v>
      </c>
      <c r="C41" s="18">
        <v>250000</v>
      </c>
      <c r="D41" s="15" t="s">
        <v>58</v>
      </c>
      <c r="E41" s="16"/>
      <c r="AN41" s="17"/>
    </row>
    <row r="42" spans="1:41" s="15" customFormat="1" ht="18.75" hidden="1" customHeight="1">
      <c r="A42" s="15">
        <v>4</v>
      </c>
      <c r="B42" s="30" t="s">
        <v>126</v>
      </c>
      <c r="C42" s="18">
        <v>200000</v>
      </c>
      <c r="D42" s="15" t="s">
        <v>58</v>
      </c>
      <c r="E42" s="16"/>
      <c r="AN42" s="17"/>
    </row>
    <row r="43" spans="1:41" s="15" customFormat="1" ht="18.75" hidden="1" customHeight="1">
      <c r="A43" s="15">
        <v>5</v>
      </c>
      <c r="B43" s="30" t="s">
        <v>122</v>
      </c>
      <c r="C43" s="18">
        <v>200000</v>
      </c>
      <c r="D43" s="15" t="s">
        <v>58</v>
      </c>
      <c r="E43" s="16"/>
      <c r="AN43" s="17"/>
    </row>
    <row r="44" spans="1:41" s="15" customFormat="1" ht="18.75" hidden="1" customHeight="1">
      <c r="A44" s="15">
        <v>6</v>
      </c>
      <c r="B44" s="30" t="s">
        <v>128</v>
      </c>
      <c r="C44" s="18">
        <v>200000</v>
      </c>
      <c r="D44" s="15" t="s">
        <v>58</v>
      </c>
      <c r="E44" s="16"/>
      <c r="AN44" s="17"/>
    </row>
    <row r="45" spans="1:41" s="15" customFormat="1" ht="18.75" hidden="1" customHeight="1">
      <c r="A45" s="15">
        <v>7</v>
      </c>
      <c r="B45" s="30" t="s">
        <v>129</v>
      </c>
      <c r="C45" s="18">
        <v>230000</v>
      </c>
      <c r="D45" s="15" t="s">
        <v>58</v>
      </c>
      <c r="E45" s="16"/>
      <c r="AN45" s="17"/>
    </row>
    <row r="46" spans="1:41" s="15" customFormat="1" ht="18.75" hidden="1" customHeight="1">
      <c r="A46" s="15">
        <v>8</v>
      </c>
      <c r="B46" s="30" t="s">
        <v>130</v>
      </c>
      <c r="C46" s="18">
        <v>250000</v>
      </c>
      <c r="D46" s="15" t="s">
        <v>58</v>
      </c>
      <c r="E46" s="16"/>
      <c r="AN46" s="17"/>
    </row>
    <row r="47" spans="1:41" s="15" customFormat="1" ht="18.75" hidden="1" customHeight="1">
      <c r="A47" s="15">
        <v>9</v>
      </c>
      <c r="B47" s="30" t="s">
        <v>24</v>
      </c>
      <c r="C47" s="18">
        <v>250000</v>
      </c>
      <c r="D47" s="15" t="s">
        <v>58</v>
      </c>
      <c r="E47" s="16"/>
      <c r="AN47" s="17"/>
    </row>
    <row r="48" spans="1:41" s="15" customFormat="1" ht="18.75" hidden="1" customHeight="1">
      <c r="A48" s="15">
        <v>10</v>
      </c>
      <c r="B48" s="30" t="s">
        <v>131</v>
      </c>
      <c r="C48" s="18">
        <v>200000</v>
      </c>
      <c r="D48" s="15" t="s">
        <v>58</v>
      </c>
      <c r="E48" s="16"/>
      <c r="AN48" s="17"/>
    </row>
    <row r="49" spans="1:40" s="15" customFormat="1" ht="18.75" hidden="1" customHeight="1">
      <c r="A49" s="15">
        <v>11</v>
      </c>
      <c r="B49" s="15" t="s">
        <v>97</v>
      </c>
      <c r="C49" s="18">
        <v>250000</v>
      </c>
      <c r="D49" s="15" t="s">
        <v>58</v>
      </c>
      <c r="E49" s="16"/>
      <c r="AN49" s="17"/>
    </row>
    <row r="50" spans="1:40" s="15" customFormat="1" ht="18.75" hidden="1" customHeight="1">
      <c r="A50" s="15">
        <v>12</v>
      </c>
      <c r="B50" s="15" t="s">
        <v>59</v>
      </c>
      <c r="C50" s="18">
        <v>60000</v>
      </c>
      <c r="D50" s="15" t="s">
        <v>58</v>
      </c>
      <c r="E50" s="16"/>
      <c r="AN50" s="17"/>
    </row>
    <row r="51" spans="1:40" s="15" customFormat="1" ht="18.75" hidden="1" customHeight="1">
      <c r="A51" s="15">
        <v>13</v>
      </c>
      <c r="B51" s="15" t="s">
        <v>60</v>
      </c>
      <c r="C51" s="18">
        <v>80000</v>
      </c>
      <c r="D51" s="15" t="s">
        <v>58</v>
      </c>
      <c r="E51" s="16"/>
      <c r="AN51" s="17"/>
    </row>
    <row r="52" spans="1:40" s="15" customFormat="1" ht="18.75" hidden="1" customHeight="1">
      <c r="A52" s="15">
        <v>14</v>
      </c>
      <c r="B52" s="15" t="s">
        <v>61</v>
      </c>
      <c r="C52" s="18">
        <v>100000</v>
      </c>
      <c r="D52" s="15" t="s">
        <v>58</v>
      </c>
      <c r="E52" s="16"/>
      <c r="AN52" s="17"/>
    </row>
    <row r="53" spans="1:40" s="15" customFormat="1" ht="18.75" hidden="1" customHeight="1">
      <c r="A53" s="15">
        <v>15</v>
      </c>
      <c r="B53" s="15" t="s">
        <v>132</v>
      </c>
      <c r="C53" s="18">
        <v>60000</v>
      </c>
      <c r="D53" s="15" t="s">
        <v>58</v>
      </c>
      <c r="E53" s="16"/>
      <c r="AN53" s="17"/>
    </row>
    <row r="54" spans="1:40" s="15" customFormat="1" ht="18.75" hidden="1" customHeight="1">
      <c r="A54" s="15">
        <v>16</v>
      </c>
      <c r="B54" s="15" t="s">
        <v>133</v>
      </c>
      <c r="C54" s="18">
        <v>20000</v>
      </c>
      <c r="D54" s="15" t="s">
        <v>58</v>
      </c>
      <c r="E54" s="16"/>
      <c r="AN54" s="17"/>
    </row>
    <row r="55" spans="1:40" s="15" customFormat="1" ht="18.75" hidden="1" customHeight="1">
      <c r="A55" s="15">
        <v>17</v>
      </c>
      <c r="B55" s="15" t="s">
        <v>134</v>
      </c>
      <c r="C55" s="18">
        <v>20000</v>
      </c>
      <c r="D55" s="15" t="s">
        <v>58</v>
      </c>
      <c r="E55" s="16"/>
      <c r="AN55" s="17"/>
    </row>
    <row r="56" spans="1:40" s="15" customFormat="1" ht="18.75" hidden="1" customHeight="1">
      <c r="A56" s="15">
        <v>18</v>
      </c>
      <c r="B56" s="15" t="s">
        <v>135</v>
      </c>
      <c r="C56" s="18">
        <v>20000</v>
      </c>
      <c r="D56" s="15" t="s">
        <v>58</v>
      </c>
      <c r="E56" s="16"/>
      <c r="AN56" s="17"/>
    </row>
    <row r="57" spans="1:40" s="15" customFormat="1" ht="18.75" hidden="1" customHeight="1">
      <c r="A57" s="15">
        <v>19</v>
      </c>
      <c r="B57" s="15" t="s">
        <v>136</v>
      </c>
      <c r="C57" s="18">
        <v>20000</v>
      </c>
      <c r="D57" s="15" t="s">
        <v>58</v>
      </c>
      <c r="E57" s="16"/>
      <c r="AN57" s="17"/>
    </row>
    <row r="58" spans="1:40" s="15" customFormat="1" ht="18.75" hidden="1" customHeight="1">
      <c r="A58" s="15">
        <v>20</v>
      </c>
      <c r="B58" s="15" t="s">
        <v>62</v>
      </c>
      <c r="C58" s="18">
        <v>700000</v>
      </c>
      <c r="D58" s="15" t="s">
        <v>98</v>
      </c>
      <c r="E58" s="16"/>
      <c r="AN58" s="17"/>
    </row>
    <row r="59" spans="1:40" s="15" customFormat="1" ht="18.75" hidden="1" customHeight="1">
      <c r="A59" s="15">
        <v>21</v>
      </c>
      <c r="B59" s="15" t="s">
        <v>63</v>
      </c>
      <c r="C59" s="18">
        <v>900000</v>
      </c>
      <c r="D59" s="15" t="s">
        <v>98</v>
      </c>
      <c r="E59" s="16"/>
      <c r="AN59" s="17"/>
    </row>
    <row r="60" spans="1:40" s="15" customFormat="1" ht="18.75" hidden="1" customHeight="1">
      <c r="A60" s="15">
        <v>22</v>
      </c>
      <c r="B60" s="15" t="s">
        <v>64</v>
      </c>
      <c r="C60" s="18">
        <v>1100000</v>
      </c>
      <c r="D60" s="15" t="s">
        <v>98</v>
      </c>
      <c r="E60" s="16"/>
      <c r="AN60" s="17"/>
    </row>
    <row r="61" spans="1:40" s="15" customFormat="1" ht="18.75" hidden="1" customHeight="1">
      <c r="A61" s="15">
        <v>23</v>
      </c>
      <c r="B61" s="15" t="s">
        <v>65</v>
      </c>
      <c r="C61" s="18">
        <v>1300000</v>
      </c>
      <c r="D61" s="15" t="s">
        <v>98</v>
      </c>
      <c r="E61" s="16"/>
      <c r="AN61" s="17"/>
    </row>
    <row r="62" spans="1:40" s="15" customFormat="1" ht="18.75" hidden="1" customHeight="1">
      <c r="A62" s="15">
        <v>24</v>
      </c>
      <c r="B62" s="15" t="s">
        <v>66</v>
      </c>
      <c r="C62" s="18">
        <v>1500000</v>
      </c>
      <c r="D62" s="15" t="s">
        <v>98</v>
      </c>
      <c r="E62" s="16"/>
      <c r="AN62" s="17"/>
    </row>
    <row r="63" spans="1:40" s="15" customFormat="1" ht="18.75" hidden="1" customHeight="1">
      <c r="A63" s="15">
        <v>25</v>
      </c>
      <c r="B63" s="15" t="s">
        <v>67</v>
      </c>
      <c r="C63" s="18">
        <v>200000</v>
      </c>
      <c r="D63" s="15" t="s">
        <v>98</v>
      </c>
      <c r="E63" s="16"/>
      <c r="AN63" s="17"/>
    </row>
    <row r="64" spans="1:40" s="15" customFormat="1" ht="18.75" hidden="1" customHeight="1">
      <c r="A64" s="15">
        <v>26</v>
      </c>
      <c r="B64" s="15" t="s">
        <v>137</v>
      </c>
      <c r="C64" s="18">
        <v>250000</v>
      </c>
      <c r="D64" s="15" t="s">
        <v>98</v>
      </c>
      <c r="E64" s="16"/>
      <c r="AN64" s="17"/>
    </row>
    <row r="65" spans="1:40" s="15" customFormat="1" ht="18.75" hidden="1" customHeight="1">
      <c r="A65" s="15">
        <v>27</v>
      </c>
      <c r="B65" s="15" t="s">
        <v>68</v>
      </c>
      <c r="C65" s="18">
        <v>700000</v>
      </c>
      <c r="D65" s="15" t="s">
        <v>98</v>
      </c>
      <c r="E65" s="16"/>
      <c r="AN65" s="17"/>
    </row>
    <row r="66" spans="1:40" s="15" customFormat="1" ht="18.75" hidden="1" customHeight="1">
      <c r="A66" s="15">
        <v>28</v>
      </c>
      <c r="B66" s="15" t="s">
        <v>69</v>
      </c>
      <c r="C66" s="18">
        <v>900000</v>
      </c>
      <c r="D66" s="15" t="s">
        <v>98</v>
      </c>
      <c r="E66" s="16"/>
      <c r="AN66" s="17"/>
    </row>
    <row r="67" spans="1:40" s="15" customFormat="1" ht="18.75" hidden="1" customHeight="1">
      <c r="A67" s="15">
        <v>29</v>
      </c>
      <c r="B67" s="15" t="s">
        <v>70</v>
      </c>
      <c r="C67" s="18">
        <v>1100000</v>
      </c>
      <c r="D67" s="15" t="s">
        <v>98</v>
      </c>
      <c r="E67" s="16"/>
      <c r="AN67" s="17"/>
    </row>
    <row r="68" spans="1:40" s="15" customFormat="1" ht="18.75" hidden="1" customHeight="1">
      <c r="A68" s="15">
        <v>30</v>
      </c>
      <c r="B68" s="15" t="s">
        <v>71</v>
      </c>
      <c r="C68" s="18">
        <v>1300000</v>
      </c>
      <c r="D68" s="15" t="s">
        <v>98</v>
      </c>
      <c r="E68" s="16"/>
      <c r="AN68" s="17"/>
    </row>
    <row r="69" spans="1:40" s="15" customFormat="1" ht="18.75" hidden="1" customHeight="1">
      <c r="A69" s="15">
        <v>31</v>
      </c>
      <c r="B69" s="15" t="s">
        <v>72</v>
      </c>
      <c r="C69" s="18">
        <v>1500000</v>
      </c>
      <c r="D69" s="15" t="s">
        <v>98</v>
      </c>
      <c r="E69" s="16"/>
      <c r="AN69" s="17"/>
    </row>
    <row r="70" spans="1:40" s="15" customFormat="1" ht="18.75" hidden="1" customHeight="1">
      <c r="A70" s="15">
        <v>32</v>
      </c>
      <c r="B70" s="15" t="s">
        <v>79</v>
      </c>
      <c r="C70" s="18">
        <v>200000</v>
      </c>
      <c r="D70" s="15" t="s">
        <v>98</v>
      </c>
      <c r="E70" s="16"/>
      <c r="AN70" s="17"/>
    </row>
    <row r="71" spans="1:40" s="15" customFormat="1" ht="18.75" hidden="1" customHeight="1">
      <c r="A71" s="15">
        <v>33</v>
      </c>
      <c r="B71" s="15" t="s">
        <v>99</v>
      </c>
      <c r="C71" s="18">
        <v>250000</v>
      </c>
      <c r="D71" s="15" t="s">
        <v>98</v>
      </c>
      <c r="E71" s="16"/>
      <c r="AN71" s="17"/>
    </row>
    <row r="72" spans="1:40" s="15" customFormat="1" ht="18.75" hidden="1" customHeight="1">
      <c r="A72" s="15">
        <v>34</v>
      </c>
      <c r="B72" s="15" t="s">
        <v>138</v>
      </c>
      <c r="C72" s="18">
        <v>700000</v>
      </c>
      <c r="D72" s="15" t="s">
        <v>98</v>
      </c>
      <c r="E72" s="16"/>
      <c r="AN72" s="17"/>
    </row>
    <row r="73" spans="1:40" s="15" customFormat="1" ht="18.75" hidden="1" customHeight="1">
      <c r="A73" s="15">
        <v>35</v>
      </c>
      <c r="B73" s="15" t="s">
        <v>112</v>
      </c>
      <c r="C73" s="18">
        <v>900000</v>
      </c>
      <c r="D73" s="15" t="s">
        <v>98</v>
      </c>
      <c r="E73" s="16"/>
      <c r="AN73" s="17"/>
    </row>
    <row r="74" spans="1:40" s="15" customFormat="1" ht="18.75" hidden="1" customHeight="1">
      <c r="A74" s="15">
        <v>36</v>
      </c>
      <c r="B74" s="15" t="s">
        <v>113</v>
      </c>
      <c r="C74" s="18">
        <v>1100000</v>
      </c>
      <c r="D74" s="15" t="s">
        <v>98</v>
      </c>
      <c r="E74" s="16"/>
      <c r="AN74" s="17"/>
    </row>
    <row r="75" spans="1:40" s="15" customFormat="1" ht="18.75" hidden="1" customHeight="1">
      <c r="A75" s="15">
        <v>37</v>
      </c>
      <c r="B75" s="15" t="s">
        <v>114</v>
      </c>
      <c r="C75" s="18">
        <v>1300000</v>
      </c>
      <c r="D75" s="15" t="s">
        <v>98</v>
      </c>
      <c r="E75" s="16"/>
      <c r="AN75" s="17"/>
    </row>
    <row r="76" spans="1:40" s="15" customFormat="1" ht="18.75" hidden="1" customHeight="1">
      <c r="A76" s="15">
        <v>38</v>
      </c>
      <c r="B76" s="15" t="s">
        <v>115</v>
      </c>
      <c r="C76" s="18">
        <v>1500000</v>
      </c>
      <c r="D76" s="15" t="s">
        <v>98</v>
      </c>
      <c r="E76" s="16"/>
      <c r="AN76" s="17"/>
    </row>
  </sheetData>
  <mergeCells count="83">
    <mergeCell ref="AN1:AU2"/>
    <mergeCell ref="A3:A9"/>
    <mergeCell ref="J3:AD3"/>
    <mergeCell ref="AE3:AK3"/>
    <mergeCell ref="J4:AD4"/>
    <mergeCell ref="AE4:AK4"/>
    <mergeCell ref="AN4:AR4"/>
    <mergeCell ref="J5:Z5"/>
    <mergeCell ref="AA5:AB5"/>
    <mergeCell ref="AC5:AD5"/>
    <mergeCell ref="AF5:AG5"/>
    <mergeCell ref="AH5:AI5"/>
    <mergeCell ref="AJ5:AK5"/>
    <mergeCell ref="AN5:AR5"/>
    <mergeCell ref="B6:I7"/>
    <mergeCell ref="O6:P6"/>
    <mergeCell ref="R6:T6"/>
    <mergeCell ref="AA6:AK6"/>
    <mergeCell ref="AR6:AR7"/>
    <mergeCell ref="J7:AK7"/>
    <mergeCell ref="A13:G13"/>
    <mergeCell ref="H13:Q13"/>
    <mergeCell ref="S13:AB13"/>
    <mergeCell ref="AD13:AK13"/>
    <mergeCell ref="J8:P8"/>
    <mergeCell ref="Q8:W8"/>
    <mergeCell ref="X8:AA8"/>
    <mergeCell ref="AB8:AK8"/>
    <mergeCell ref="J9:AK9"/>
    <mergeCell ref="S11:V11"/>
    <mergeCell ref="W11:AA11"/>
    <mergeCell ref="AB11:AC11"/>
    <mergeCell ref="AD11:AE11"/>
    <mergeCell ref="AF11:AI11"/>
    <mergeCell ref="AJ11:AK11"/>
    <mergeCell ref="A12:G12"/>
    <mergeCell ref="H12:R12"/>
    <mergeCell ref="S12:AC12"/>
    <mergeCell ref="AD12:AK12"/>
    <mergeCell ref="A14:G14"/>
    <mergeCell ref="H14:Q14"/>
    <mergeCell ref="S14:AB14"/>
    <mergeCell ref="AD14:AK14"/>
    <mergeCell ref="A15:G15"/>
    <mergeCell ref="H15:Q15"/>
    <mergeCell ref="S15:AB15"/>
    <mergeCell ref="AD15:AK15"/>
    <mergeCell ref="A16:G16"/>
    <mergeCell ref="H16:Q16"/>
    <mergeCell ref="S16:AB16"/>
    <mergeCell ref="AD16:AK16"/>
    <mergeCell ref="A17:G17"/>
    <mergeCell ref="H17:Q17"/>
    <mergeCell ref="S17:AB17"/>
    <mergeCell ref="AD17:AI17"/>
    <mergeCell ref="AJ17:AK17"/>
    <mergeCell ref="A25:AC25"/>
    <mergeCell ref="AD25:AI25"/>
    <mergeCell ref="AJ25:AK25"/>
    <mergeCell ref="A18:G18"/>
    <mergeCell ref="H18:Q18"/>
    <mergeCell ref="S18:AB18"/>
    <mergeCell ref="AD18:AI18"/>
    <mergeCell ref="AJ18:AK18"/>
    <mergeCell ref="A19:G19"/>
    <mergeCell ref="H19:Q19"/>
    <mergeCell ref="S19:AB19"/>
    <mergeCell ref="AD19:AI19"/>
    <mergeCell ref="AJ19:AK19"/>
    <mergeCell ref="A20:AC20"/>
    <mergeCell ref="AD20:AI20"/>
    <mergeCell ref="AJ20:AK20"/>
    <mergeCell ref="A21:AK21"/>
    <mergeCell ref="A22:AK22"/>
    <mergeCell ref="B32:AK32"/>
    <mergeCell ref="B33:AK33"/>
    <mergeCell ref="A35:AK35"/>
    <mergeCell ref="W26:AC26"/>
    <mergeCell ref="AD26:AI26"/>
    <mergeCell ref="AJ26:AK26"/>
    <mergeCell ref="A29:AK29"/>
    <mergeCell ref="B30:AK30"/>
    <mergeCell ref="B31:AK31"/>
  </mergeCells>
  <phoneticPr fontId="3"/>
  <dataValidations count="7">
    <dataValidation type="list" allowBlank="1" showInputMessage="1" showErrorMessage="1" sqref="J5:Z5">
      <formula1>$B$39:$B$76</formula1>
    </dataValidation>
    <dataValidation type="list" imeMode="disabled" allowBlank="1" showInputMessage="1" showErrorMessage="1" sqref="A30:A34">
      <formula1>"○"</formula1>
    </dataValidation>
    <dataValidation imeMode="halfAlpha" allowBlank="1" showInputMessage="1" showErrorMessage="1" sqref="AE5:AF5"/>
    <dataValidation type="textLength" imeMode="disabled" operator="equal" allowBlank="1" showInputMessage="1" showErrorMessage="1" errorTitle="事業所番号" error="10桁で入力してください。" sqref="AE4:AK4">
      <formula1>10</formula1>
    </dataValidation>
    <dataValidation imeMode="disabled" allowBlank="1" showInputMessage="1" showErrorMessage="1" sqref="O6:P6 R6:T6 Q8:W8 AH5:AI5 AC5:AD5"/>
    <dataValidation imeMode="halfKatakana" allowBlank="1" showInputMessage="1" showErrorMessage="1" sqref="J3:AD3"/>
    <dataValidation type="whole" allowBlank="1" showInputMessage="1" showErrorMessage="1" error="所要額が1,000円未満の場合は申請できません。" sqref="AF11">
      <formula1>1000</formula1>
      <formula2>1E+28</formula2>
    </dataValidation>
  </dataValidations>
  <pageMargins left="0.70866141732283472" right="0.15748031496062992" top="0.74803149606299213" bottom="0.23622047244094491" header="0.31496062992125984" footer="0.31496062992125984"/>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76"/>
  <sheetViews>
    <sheetView zoomScaleNormal="100" workbookViewId="0"/>
  </sheetViews>
  <sheetFormatPr defaultColWidth="2.25" defaultRowHeight="13.5"/>
  <cols>
    <col min="1" max="1" width="5.25" style="4" customWidth="1"/>
    <col min="2" max="7" width="3.625" style="4" customWidth="1"/>
    <col min="8" max="17" width="2" style="4" customWidth="1"/>
    <col min="18" max="18" width="2.625" style="4" customWidth="1"/>
    <col min="19" max="28" width="2" style="4" customWidth="1"/>
    <col min="29" max="30" width="2.625" style="4" customWidth="1"/>
    <col min="31" max="31" width="2.875" style="4" customWidth="1"/>
    <col min="32" max="33" width="2.5" style="4" customWidth="1"/>
    <col min="34" max="35" width="2.625" style="4" customWidth="1"/>
    <col min="36" max="37" width="1.625" style="4" customWidth="1"/>
    <col min="38" max="38" width="2.25" style="4"/>
    <col min="39" max="39" width="2.25" style="4" customWidth="1"/>
    <col min="40" max="40" width="20.5" style="136" bestFit="1" customWidth="1"/>
    <col min="41" max="41" width="9.125" style="4" customWidth="1"/>
    <col min="42" max="45" width="2.25" style="4" customWidth="1"/>
    <col min="46" max="16384" width="2.25" style="4"/>
  </cols>
  <sheetData>
    <row r="1" spans="1:47">
      <c r="A1" s="149" t="s">
        <v>176</v>
      </c>
      <c r="AN1" s="412" t="s">
        <v>140</v>
      </c>
      <c r="AO1" s="412"/>
      <c r="AP1" s="412"/>
      <c r="AQ1" s="412"/>
      <c r="AR1" s="412"/>
      <c r="AS1" s="412"/>
      <c r="AT1" s="412"/>
      <c r="AU1" s="412"/>
    </row>
    <row r="2" spans="1:47" ht="14.25" thickBot="1">
      <c r="AN2" s="412"/>
      <c r="AO2" s="412"/>
      <c r="AP2" s="412"/>
      <c r="AQ2" s="412"/>
      <c r="AR2" s="412"/>
      <c r="AS2" s="412"/>
      <c r="AT2" s="412"/>
      <c r="AU2" s="412"/>
    </row>
    <row r="3" spans="1:47" s="5" customFormat="1" ht="12" customHeight="1">
      <c r="A3" s="379" t="s">
        <v>28</v>
      </c>
      <c r="B3" s="25" t="s">
        <v>0</v>
      </c>
      <c r="C3" s="21"/>
      <c r="D3" s="21"/>
      <c r="E3" s="22"/>
      <c r="F3" s="22"/>
      <c r="G3" s="22"/>
      <c r="H3" s="22"/>
      <c r="I3" s="32"/>
      <c r="J3" s="382"/>
      <c r="K3" s="382"/>
      <c r="L3" s="382"/>
      <c r="M3" s="382"/>
      <c r="N3" s="382"/>
      <c r="O3" s="382"/>
      <c r="P3" s="382"/>
      <c r="Q3" s="382"/>
      <c r="R3" s="382"/>
      <c r="S3" s="382"/>
      <c r="T3" s="382"/>
      <c r="U3" s="382"/>
      <c r="V3" s="382"/>
      <c r="W3" s="382"/>
      <c r="X3" s="382"/>
      <c r="Y3" s="382"/>
      <c r="Z3" s="382"/>
      <c r="AA3" s="382"/>
      <c r="AB3" s="382"/>
      <c r="AC3" s="382"/>
      <c r="AD3" s="383"/>
      <c r="AE3" s="384" t="s">
        <v>162</v>
      </c>
      <c r="AF3" s="385"/>
      <c r="AG3" s="385"/>
      <c r="AH3" s="385"/>
      <c r="AI3" s="385"/>
      <c r="AJ3" s="385"/>
      <c r="AK3" s="386"/>
      <c r="AN3" s="137"/>
    </row>
    <row r="4" spans="1:47" s="5" customFormat="1" ht="20.25" customHeight="1">
      <c r="A4" s="380"/>
      <c r="B4" s="26" t="s">
        <v>26</v>
      </c>
      <c r="C4" s="6"/>
      <c r="D4" s="6"/>
      <c r="E4" s="7"/>
      <c r="F4" s="7"/>
      <c r="G4" s="7"/>
      <c r="H4" s="7"/>
      <c r="I4" s="33"/>
      <c r="J4" s="387"/>
      <c r="K4" s="388"/>
      <c r="L4" s="388"/>
      <c r="M4" s="388"/>
      <c r="N4" s="388"/>
      <c r="O4" s="388"/>
      <c r="P4" s="388"/>
      <c r="Q4" s="388"/>
      <c r="R4" s="388"/>
      <c r="S4" s="388"/>
      <c r="T4" s="388"/>
      <c r="U4" s="388"/>
      <c r="V4" s="388"/>
      <c r="W4" s="388"/>
      <c r="X4" s="388"/>
      <c r="Y4" s="388"/>
      <c r="Z4" s="388"/>
      <c r="AA4" s="388"/>
      <c r="AB4" s="388"/>
      <c r="AC4" s="388"/>
      <c r="AD4" s="389"/>
      <c r="AE4" s="390"/>
      <c r="AF4" s="391"/>
      <c r="AG4" s="391"/>
      <c r="AH4" s="391"/>
      <c r="AI4" s="391"/>
      <c r="AJ4" s="391"/>
      <c r="AK4" s="392"/>
      <c r="AN4" s="416"/>
      <c r="AO4" s="416"/>
      <c r="AP4" s="416"/>
      <c r="AQ4" s="416"/>
      <c r="AR4" s="416"/>
    </row>
    <row r="5" spans="1:47" s="5" customFormat="1" ht="26.25" customHeight="1">
      <c r="A5" s="380"/>
      <c r="B5" s="27" t="s">
        <v>46</v>
      </c>
      <c r="C5" s="14"/>
      <c r="D5" s="14"/>
      <c r="E5" s="8"/>
      <c r="F5" s="8"/>
      <c r="G5" s="8"/>
      <c r="H5" s="8"/>
      <c r="I5" s="34"/>
      <c r="J5" s="417"/>
      <c r="K5" s="417"/>
      <c r="L5" s="417"/>
      <c r="M5" s="417"/>
      <c r="N5" s="417"/>
      <c r="O5" s="417"/>
      <c r="P5" s="417"/>
      <c r="Q5" s="417"/>
      <c r="R5" s="417"/>
      <c r="S5" s="417"/>
      <c r="T5" s="417"/>
      <c r="U5" s="417"/>
      <c r="V5" s="417"/>
      <c r="W5" s="417"/>
      <c r="X5" s="417"/>
      <c r="Y5" s="417"/>
      <c r="Z5" s="418"/>
      <c r="AA5" s="419" t="s">
        <v>39</v>
      </c>
      <c r="AB5" s="420"/>
      <c r="AC5" s="421"/>
      <c r="AD5" s="421"/>
      <c r="AE5" s="133" t="s">
        <v>106</v>
      </c>
      <c r="AF5" s="422" t="s">
        <v>109</v>
      </c>
      <c r="AG5" s="423"/>
      <c r="AH5" s="393"/>
      <c r="AI5" s="393"/>
      <c r="AJ5" s="394" t="s">
        <v>107</v>
      </c>
      <c r="AK5" s="395"/>
      <c r="AN5" s="424" t="s">
        <v>108</v>
      </c>
      <c r="AO5" s="416"/>
      <c r="AP5" s="416"/>
      <c r="AQ5" s="416"/>
      <c r="AR5" s="416"/>
    </row>
    <row r="6" spans="1:47" s="5" customFormat="1" ht="17.25" customHeight="1">
      <c r="A6" s="380"/>
      <c r="B6" s="396" t="s">
        <v>40</v>
      </c>
      <c r="C6" s="397"/>
      <c r="D6" s="397"/>
      <c r="E6" s="397"/>
      <c r="F6" s="397"/>
      <c r="G6" s="397"/>
      <c r="H6" s="397"/>
      <c r="I6" s="398"/>
      <c r="J6" s="9" t="s">
        <v>6</v>
      </c>
      <c r="K6" s="9"/>
      <c r="L6" s="9"/>
      <c r="M6" s="9"/>
      <c r="N6" s="9"/>
      <c r="O6" s="402"/>
      <c r="P6" s="402"/>
      <c r="Q6" s="173" t="s">
        <v>169</v>
      </c>
      <c r="R6" s="402"/>
      <c r="S6" s="402"/>
      <c r="T6" s="402"/>
      <c r="U6" s="9" t="s">
        <v>8</v>
      </c>
      <c r="V6" s="9"/>
      <c r="W6" s="9"/>
      <c r="X6" s="9"/>
      <c r="Y6" s="9"/>
      <c r="Z6" s="9"/>
      <c r="AA6" s="403"/>
      <c r="AB6" s="403"/>
      <c r="AC6" s="403"/>
      <c r="AD6" s="403"/>
      <c r="AE6" s="403"/>
      <c r="AF6" s="403"/>
      <c r="AG6" s="403"/>
      <c r="AH6" s="403"/>
      <c r="AI6" s="403"/>
      <c r="AJ6" s="403"/>
      <c r="AK6" s="404"/>
      <c r="AN6" s="213"/>
      <c r="AO6" s="3"/>
      <c r="AP6" s="3"/>
      <c r="AQ6" s="3"/>
      <c r="AR6" s="425"/>
    </row>
    <row r="7" spans="1:47" s="5" customFormat="1" ht="20.25" customHeight="1">
      <c r="A7" s="380"/>
      <c r="B7" s="399"/>
      <c r="C7" s="400"/>
      <c r="D7" s="400"/>
      <c r="E7" s="400"/>
      <c r="F7" s="400"/>
      <c r="G7" s="400"/>
      <c r="H7" s="400"/>
      <c r="I7" s="401"/>
      <c r="J7" s="387"/>
      <c r="K7" s="388"/>
      <c r="L7" s="388"/>
      <c r="M7" s="388"/>
      <c r="N7" s="388"/>
      <c r="O7" s="388"/>
      <c r="P7" s="388"/>
      <c r="Q7" s="388"/>
      <c r="R7" s="388"/>
      <c r="S7" s="388"/>
      <c r="T7" s="388"/>
      <c r="U7" s="388"/>
      <c r="V7" s="388"/>
      <c r="W7" s="388"/>
      <c r="X7" s="388"/>
      <c r="Y7" s="388"/>
      <c r="Z7" s="388"/>
      <c r="AA7" s="388"/>
      <c r="AB7" s="388"/>
      <c r="AC7" s="388"/>
      <c r="AD7" s="388"/>
      <c r="AE7" s="388"/>
      <c r="AF7" s="388"/>
      <c r="AG7" s="388"/>
      <c r="AH7" s="388"/>
      <c r="AI7" s="388"/>
      <c r="AJ7" s="388"/>
      <c r="AK7" s="405"/>
      <c r="AN7" s="213"/>
      <c r="AO7" s="3"/>
      <c r="AP7" s="3"/>
      <c r="AQ7" s="3"/>
      <c r="AR7" s="425"/>
    </row>
    <row r="8" spans="1:47" s="5" customFormat="1" ht="21" customHeight="1">
      <c r="A8" s="380"/>
      <c r="B8" s="28" t="s">
        <v>9</v>
      </c>
      <c r="C8" s="212"/>
      <c r="D8" s="212"/>
      <c r="E8" s="10"/>
      <c r="F8" s="10"/>
      <c r="G8" s="10"/>
      <c r="H8" s="10"/>
      <c r="I8" s="11"/>
      <c r="J8" s="426" t="s">
        <v>10</v>
      </c>
      <c r="K8" s="394"/>
      <c r="L8" s="394"/>
      <c r="M8" s="394"/>
      <c r="N8" s="394"/>
      <c r="O8" s="394"/>
      <c r="P8" s="427"/>
      <c r="Q8" s="406"/>
      <c r="R8" s="407"/>
      <c r="S8" s="407"/>
      <c r="T8" s="407"/>
      <c r="U8" s="407"/>
      <c r="V8" s="407"/>
      <c r="W8" s="408"/>
      <c r="X8" s="426" t="s">
        <v>35</v>
      </c>
      <c r="Y8" s="394"/>
      <c r="Z8" s="394"/>
      <c r="AA8" s="427"/>
      <c r="AB8" s="413"/>
      <c r="AC8" s="414"/>
      <c r="AD8" s="414"/>
      <c r="AE8" s="414"/>
      <c r="AF8" s="414"/>
      <c r="AG8" s="414"/>
      <c r="AH8" s="414"/>
      <c r="AI8" s="414"/>
      <c r="AJ8" s="414"/>
      <c r="AK8" s="415"/>
      <c r="AN8" s="137"/>
    </row>
    <row r="9" spans="1:47" s="5" customFormat="1" ht="20.25" customHeight="1" thickBot="1">
      <c r="A9" s="381"/>
      <c r="B9" s="29" t="s">
        <v>27</v>
      </c>
      <c r="C9" s="23"/>
      <c r="D9" s="23"/>
      <c r="E9" s="24"/>
      <c r="F9" s="24"/>
      <c r="G9" s="24"/>
      <c r="H9" s="24"/>
      <c r="I9" s="31"/>
      <c r="J9" s="409"/>
      <c r="K9" s="410"/>
      <c r="L9" s="410"/>
      <c r="M9" s="410"/>
      <c r="N9" s="410"/>
      <c r="O9" s="410"/>
      <c r="P9" s="410"/>
      <c r="Q9" s="410"/>
      <c r="R9" s="410"/>
      <c r="S9" s="410"/>
      <c r="T9" s="410"/>
      <c r="U9" s="410"/>
      <c r="V9" s="410"/>
      <c r="W9" s="410"/>
      <c r="X9" s="410"/>
      <c r="Y9" s="410"/>
      <c r="Z9" s="410"/>
      <c r="AA9" s="410"/>
      <c r="AB9" s="410"/>
      <c r="AC9" s="410"/>
      <c r="AD9" s="410"/>
      <c r="AE9" s="410"/>
      <c r="AF9" s="410"/>
      <c r="AG9" s="410"/>
      <c r="AH9" s="410"/>
      <c r="AI9" s="410"/>
      <c r="AJ9" s="410"/>
      <c r="AK9" s="411"/>
      <c r="AN9" s="137"/>
    </row>
    <row r="10" spans="1:47" s="5" customFormat="1" ht="19.5" customHeight="1">
      <c r="A10" s="3"/>
      <c r="B10" s="3"/>
      <c r="C10" s="3"/>
      <c r="D10" s="3"/>
      <c r="E10" s="3"/>
      <c r="F10" s="3"/>
      <c r="G10" s="3"/>
      <c r="H10" s="2"/>
      <c r="I10" s="8"/>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N10" s="137"/>
    </row>
    <row r="11" spans="1:47" s="5" customFormat="1" ht="20.25" customHeight="1" thickBot="1">
      <c r="A11" s="13" t="s">
        <v>196</v>
      </c>
      <c r="B11" s="1"/>
      <c r="C11" s="3"/>
      <c r="D11" s="3"/>
      <c r="E11" s="3"/>
      <c r="F11" s="3"/>
      <c r="G11" s="3"/>
      <c r="H11" s="2"/>
      <c r="I11" s="8"/>
      <c r="J11" s="14"/>
      <c r="K11" s="14"/>
      <c r="L11" s="14"/>
      <c r="M11" s="14"/>
      <c r="N11" s="14"/>
      <c r="O11" s="14"/>
      <c r="P11" s="14"/>
      <c r="Q11" s="14"/>
      <c r="R11" s="14"/>
      <c r="S11" s="348" t="s">
        <v>42</v>
      </c>
      <c r="T11" s="349"/>
      <c r="U11" s="349"/>
      <c r="V11" s="350"/>
      <c r="W11" s="351" t="str">
        <f>IF(J5="","",VLOOKUP(J5,$B$39:$C$76,2,0))</f>
        <v/>
      </c>
      <c r="X11" s="352"/>
      <c r="Y11" s="352"/>
      <c r="Z11" s="352"/>
      <c r="AA11" s="352"/>
      <c r="AB11" s="349" t="s">
        <v>100</v>
      </c>
      <c r="AC11" s="350"/>
      <c r="AD11" s="348" t="s">
        <v>29</v>
      </c>
      <c r="AE11" s="350"/>
      <c r="AF11" s="446">
        <f>ROUNDDOWN($AD$20/2,0)</f>
        <v>0</v>
      </c>
      <c r="AG11" s="447"/>
      <c r="AH11" s="447"/>
      <c r="AI11" s="447"/>
      <c r="AJ11" s="353" t="s">
        <v>100</v>
      </c>
      <c r="AK11" s="354"/>
      <c r="AN11" s="137"/>
    </row>
    <row r="12" spans="1:47" ht="30.75" customHeight="1" thickBot="1">
      <c r="A12" s="428" t="s">
        <v>161</v>
      </c>
      <c r="B12" s="356"/>
      <c r="C12" s="356"/>
      <c r="D12" s="356"/>
      <c r="E12" s="356"/>
      <c r="F12" s="356"/>
      <c r="G12" s="429"/>
      <c r="H12" s="355" t="s">
        <v>182</v>
      </c>
      <c r="I12" s="436"/>
      <c r="J12" s="436"/>
      <c r="K12" s="436"/>
      <c r="L12" s="436"/>
      <c r="M12" s="436"/>
      <c r="N12" s="436"/>
      <c r="O12" s="436"/>
      <c r="P12" s="436"/>
      <c r="Q12" s="436"/>
      <c r="R12" s="436"/>
      <c r="S12" s="436" t="s">
        <v>183</v>
      </c>
      <c r="T12" s="436"/>
      <c r="U12" s="436"/>
      <c r="V12" s="436"/>
      <c r="W12" s="436"/>
      <c r="X12" s="436"/>
      <c r="Y12" s="436"/>
      <c r="Z12" s="436"/>
      <c r="AA12" s="436"/>
      <c r="AB12" s="436"/>
      <c r="AC12" s="437"/>
      <c r="AD12" s="355" t="s">
        <v>184</v>
      </c>
      <c r="AE12" s="356"/>
      <c r="AF12" s="356"/>
      <c r="AG12" s="356"/>
      <c r="AH12" s="356"/>
      <c r="AI12" s="356"/>
      <c r="AJ12" s="356"/>
      <c r="AK12" s="357"/>
    </row>
    <row r="13" spans="1:47" ht="24" customHeight="1">
      <c r="A13" s="430" t="s">
        <v>185</v>
      </c>
      <c r="B13" s="431"/>
      <c r="C13" s="431"/>
      <c r="D13" s="431"/>
      <c r="E13" s="431"/>
      <c r="F13" s="431"/>
      <c r="G13" s="432"/>
      <c r="H13" s="438"/>
      <c r="I13" s="439"/>
      <c r="J13" s="439"/>
      <c r="K13" s="439"/>
      <c r="L13" s="439"/>
      <c r="M13" s="439"/>
      <c r="N13" s="439"/>
      <c r="O13" s="439"/>
      <c r="P13" s="439"/>
      <c r="Q13" s="439"/>
      <c r="R13" s="182" t="s">
        <v>100</v>
      </c>
      <c r="S13" s="439"/>
      <c r="T13" s="439"/>
      <c r="U13" s="439"/>
      <c r="V13" s="439"/>
      <c r="W13" s="439"/>
      <c r="X13" s="439"/>
      <c r="Y13" s="439"/>
      <c r="Z13" s="439"/>
      <c r="AA13" s="439"/>
      <c r="AB13" s="439"/>
      <c r="AC13" s="174" t="s">
        <v>100</v>
      </c>
      <c r="AD13" s="452"/>
      <c r="AE13" s="453"/>
      <c r="AF13" s="453"/>
      <c r="AG13" s="453"/>
      <c r="AH13" s="453"/>
      <c r="AI13" s="453"/>
      <c r="AJ13" s="453"/>
      <c r="AK13" s="454"/>
    </row>
    <row r="14" spans="1:47" ht="24" customHeight="1">
      <c r="A14" s="433" t="s">
        <v>186</v>
      </c>
      <c r="B14" s="434"/>
      <c r="C14" s="434"/>
      <c r="D14" s="434"/>
      <c r="E14" s="434"/>
      <c r="F14" s="434"/>
      <c r="G14" s="435"/>
      <c r="H14" s="440"/>
      <c r="I14" s="441"/>
      <c r="J14" s="441"/>
      <c r="K14" s="441"/>
      <c r="L14" s="441"/>
      <c r="M14" s="441"/>
      <c r="N14" s="441"/>
      <c r="O14" s="441"/>
      <c r="P14" s="441"/>
      <c r="Q14" s="441"/>
      <c r="R14" s="183" t="s">
        <v>100</v>
      </c>
      <c r="S14" s="441"/>
      <c r="T14" s="441"/>
      <c r="U14" s="441"/>
      <c r="V14" s="441"/>
      <c r="W14" s="441"/>
      <c r="X14" s="441"/>
      <c r="Y14" s="441"/>
      <c r="Z14" s="441"/>
      <c r="AA14" s="441"/>
      <c r="AB14" s="441"/>
      <c r="AC14" s="184" t="s">
        <v>100</v>
      </c>
      <c r="AD14" s="455"/>
      <c r="AE14" s="456"/>
      <c r="AF14" s="456"/>
      <c r="AG14" s="456"/>
      <c r="AH14" s="456"/>
      <c r="AI14" s="456"/>
      <c r="AJ14" s="456"/>
      <c r="AK14" s="457"/>
    </row>
    <row r="15" spans="1:47" ht="24" customHeight="1">
      <c r="A15" s="433" t="s">
        <v>187</v>
      </c>
      <c r="B15" s="434"/>
      <c r="C15" s="434"/>
      <c r="D15" s="434"/>
      <c r="E15" s="434"/>
      <c r="F15" s="434"/>
      <c r="G15" s="435"/>
      <c r="H15" s="440"/>
      <c r="I15" s="441"/>
      <c r="J15" s="441"/>
      <c r="K15" s="441"/>
      <c r="L15" s="441"/>
      <c r="M15" s="441"/>
      <c r="N15" s="441"/>
      <c r="O15" s="441"/>
      <c r="P15" s="441"/>
      <c r="Q15" s="441"/>
      <c r="R15" s="183" t="s">
        <v>100</v>
      </c>
      <c r="S15" s="441"/>
      <c r="T15" s="441"/>
      <c r="U15" s="441"/>
      <c r="V15" s="441"/>
      <c r="W15" s="441"/>
      <c r="X15" s="441"/>
      <c r="Y15" s="441"/>
      <c r="Z15" s="441"/>
      <c r="AA15" s="441"/>
      <c r="AB15" s="441"/>
      <c r="AC15" s="184" t="s">
        <v>100</v>
      </c>
      <c r="AD15" s="455"/>
      <c r="AE15" s="456"/>
      <c r="AF15" s="456"/>
      <c r="AG15" s="456"/>
      <c r="AH15" s="456"/>
      <c r="AI15" s="456"/>
      <c r="AJ15" s="456"/>
      <c r="AK15" s="457"/>
    </row>
    <row r="16" spans="1:47" ht="24" customHeight="1">
      <c r="A16" s="337" t="s">
        <v>188</v>
      </c>
      <c r="B16" s="338"/>
      <c r="C16" s="338"/>
      <c r="D16" s="338"/>
      <c r="E16" s="338"/>
      <c r="F16" s="338"/>
      <c r="G16" s="339"/>
      <c r="H16" s="340"/>
      <c r="I16" s="341"/>
      <c r="J16" s="341"/>
      <c r="K16" s="341"/>
      <c r="L16" s="341"/>
      <c r="M16" s="341"/>
      <c r="N16" s="341"/>
      <c r="O16" s="341"/>
      <c r="P16" s="341"/>
      <c r="Q16" s="341"/>
      <c r="R16" s="181" t="s">
        <v>100</v>
      </c>
      <c r="S16" s="341"/>
      <c r="T16" s="341"/>
      <c r="U16" s="341"/>
      <c r="V16" s="341"/>
      <c r="W16" s="341"/>
      <c r="X16" s="341"/>
      <c r="Y16" s="341"/>
      <c r="Z16" s="341"/>
      <c r="AA16" s="341"/>
      <c r="AB16" s="341"/>
      <c r="AC16" s="177" t="s">
        <v>100</v>
      </c>
      <c r="AD16" s="458"/>
      <c r="AE16" s="459"/>
      <c r="AF16" s="459"/>
      <c r="AG16" s="459"/>
      <c r="AH16" s="459"/>
      <c r="AI16" s="459"/>
      <c r="AJ16" s="459"/>
      <c r="AK16" s="460"/>
    </row>
    <row r="17" spans="1:40" ht="24" customHeight="1">
      <c r="A17" s="337" t="s">
        <v>191</v>
      </c>
      <c r="B17" s="338"/>
      <c r="C17" s="338"/>
      <c r="D17" s="338"/>
      <c r="E17" s="338"/>
      <c r="F17" s="338"/>
      <c r="G17" s="339"/>
      <c r="H17" s="344">
        <f>SUM(H13:Q16)</f>
        <v>0</v>
      </c>
      <c r="I17" s="345"/>
      <c r="J17" s="345"/>
      <c r="K17" s="345"/>
      <c r="L17" s="345"/>
      <c r="M17" s="345"/>
      <c r="N17" s="345"/>
      <c r="O17" s="345"/>
      <c r="P17" s="345"/>
      <c r="Q17" s="345"/>
      <c r="R17" s="211" t="s">
        <v>100</v>
      </c>
      <c r="S17" s="346">
        <f>SUM(S13:AB16)</f>
        <v>0</v>
      </c>
      <c r="T17" s="346"/>
      <c r="U17" s="346"/>
      <c r="V17" s="346"/>
      <c r="W17" s="346"/>
      <c r="X17" s="346"/>
      <c r="Y17" s="346"/>
      <c r="Z17" s="346"/>
      <c r="AA17" s="346"/>
      <c r="AB17" s="346"/>
      <c r="AC17" s="172" t="s">
        <v>100</v>
      </c>
      <c r="AD17" s="344">
        <f>IF(H17-S17&lt;0,0,H17-S17)</f>
        <v>0</v>
      </c>
      <c r="AE17" s="345"/>
      <c r="AF17" s="345"/>
      <c r="AG17" s="345"/>
      <c r="AH17" s="345"/>
      <c r="AI17" s="345"/>
      <c r="AJ17" s="342" t="s">
        <v>100</v>
      </c>
      <c r="AK17" s="343"/>
    </row>
    <row r="18" spans="1:40" ht="24" customHeight="1">
      <c r="A18" s="334" t="s">
        <v>189</v>
      </c>
      <c r="B18" s="335"/>
      <c r="C18" s="335"/>
      <c r="D18" s="335"/>
      <c r="E18" s="335"/>
      <c r="F18" s="335"/>
      <c r="G18" s="336"/>
      <c r="H18" s="340"/>
      <c r="I18" s="341"/>
      <c r="J18" s="341"/>
      <c r="K18" s="341"/>
      <c r="L18" s="341"/>
      <c r="M18" s="341"/>
      <c r="N18" s="341"/>
      <c r="O18" s="341"/>
      <c r="P18" s="341"/>
      <c r="Q18" s="341"/>
      <c r="R18" s="211" t="s">
        <v>100</v>
      </c>
      <c r="S18" s="347"/>
      <c r="T18" s="347"/>
      <c r="U18" s="347"/>
      <c r="V18" s="347"/>
      <c r="W18" s="347"/>
      <c r="X18" s="347"/>
      <c r="Y18" s="347"/>
      <c r="Z18" s="347"/>
      <c r="AA18" s="347"/>
      <c r="AB18" s="347"/>
      <c r="AC18" s="172" t="s">
        <v>100</v>
      </c>
      <c r="AD18" s="344">
        <f>IF(H18-S18&lt;0,0,H18-S18)</f>
        <v>0</v>
      </c>
      <c r="AE18" s="345"/>
      <c r="AF18" s="345"/>
      <c r="AG18" s="345"/>
      <c r="AH18" s="345"/>
      <c r="AI18" s="345"/>
      <c r="AJ18" s="342" t="s">
        <v>100</v>
      </c>
      <c r="AK18" s="343"/>
    </row>
    <row r="19" spans="1:40" ht="24" customHeight="1" thickBot="1">
      <c r="A19" s="461" t="s">
        <v>190</v>
      </c>
      <c r="B19" s="462"/>
      <c r="C19" s="462"/>
      <c r="D19" s="462"/>
      <c r="E19" s="462"/>
      <c r="F19" s="462"/>
      <c r="G19" s="463"/>
      <c r="H19" s="328"/>
      <c r="I19" s="329"/>
      <c r="J19" s="329"/>
      <c r="K19" s="329"/>
      <c r="L19" s="329"/>
      <c r="M19" s="329"/>
      <c r="N19" s="329"/>
      <c r="O19" s="329"/>
      <c r="P19" s="329"/>
      <c r="Q19" s="329"/>
      <c r="R19" s="181" t="s">
        <v>100</v>
      </c>
      <c r="S19" s="329"/>
      <c r="T19" s="329"/>
      <c r="U19" s="329"/>
      <c r="V19" s="329"/>
      <c r="W19" s="329"/>
      <c r="X19" s="329"/>
      <c r="Y19" s="329"/>
      <c r="Z19" s="329"/>
      <c r="AA19" s="329"/>
      <c r="AB19" s="329"/>
      <c r="AC19" s="177" t="s">
        <v>100</v>
      </c>
      <c r="AD19" s="330">
        <f>IF(H19-S19&lt;0,0,H19-S19)</f>
        <v>0</v>
      </c>
      <c r="AE19" s="331"/>
      <c r="AF19" s="331"/>
      <c r="AG19" s="331"/>
      <c r="AH19" s="331"/>
      <c r="AI19" s="331"/>
      <c r="AJ19" s="332" t="s">
        <v>100</v>
      </c>
      <c r="AK19" s="333"/>
    </row>
    <row r="20" spans="1:40" ht="22.5" customHeight="1" thickTop="1" thickBot="1">
      <c r="A20" s="448" t="s">
        <v>170</v>
      </c>
      <c r="B20" s="449"/>
      <c r="C20" s="449"/>
      <c r="D20" s="449"/>
      <c r="E20" s="449"/>
      <c r="F20" s="449"/>
      <c r="G20" s="449"/>
      <c r="H20" s="449"/>
      <c r="I20" s="449"/>
      <c r="J20" s="449"/>
      <c r="K20" s="449"/>
      <c r="L20" s="449"/>
      <c r="M20" s="449"/>
      <c r="N20" s="449"/>
      <c r="O20" s="449"/>
      <c r="P20" s="449"/>
      <c r="Q20" s="449"/>
      <c r="R20" s="449"/>
      <c r="S20" s="449"/>
      <c r="T20" s="449"/>
      <c r="U20" s="449"/>
      <c r="V20" s="449"/>
      <c r="W20" s="449"/>
      <c r="X20" s="449"/>
      <c r="Y20" s="449"/>
      <c r="Z20" s="449"/>
      <c r="AA20" s="449"/>
      <c r="AB20" s="449"/>
      <c r="AC20" s="450"/>
      <c r="AD20" s="377">
        <f>AD19+AD18+AD17</f>
        <v>0</v>
      </c>
      <c r="AE20" s="378"/>
      <c r="AF20" s="378"/>
      <c r="AG20" s="378"/>
      <c r="AH20" s="378"/>
      <c r="AI20" s="378"/>
      <c r="AJ20" s="375" t="s">
        <v>100</v>
      </c>
      <c r="AK20" s="376"/>
    </row>
    <row r="21" spans="1:40">
      <c r="A21" s="451" t="s">
        <v>194</v>
      </c>
      <c r="B21" s="451"/>
      <c r="C21" s="451"/>
      <c r="D21" s="451"/>
      <c r="E21" s="451"/>
      <c r="F21" s="451"/>
      <c r="G21" s="451"/>
      <c r="H21" s="451"/>
      <c r="I21" s="451"/>
      <c r="J21" s="451"/>
      <c r="K21" s="451"/>
      <c r="L21" s="451"/>
      <c r="M21" s="451"/>
      <c r="N21" s="451"/>
      <c r="O21" s="451"/>
      <c r="P21" s="451"/>
      <c r="Q21" s="451"/>
      <c r="R21" s="451"/>
      <c r="S21" s="451"/>
      <c r="T21" s="451"/>
      <c r="U21" s="451"/>
      <c r="V21" s="451"/>
      <c r="W21" s="451"/>
      <c r="X21" s="451"/>
      <c r="Y21" s="451"/>
      <c r="Z21" s="451"/>
      <c r="AA21" s="451"/>
      <c r="AB21" s="451"/>
      <c r="AC21" s="451"/>
      <c r="AD21" s="451"/>
      <c r="AE21" s="451"/>
      <c r="AF21" s="451"/>
      <c r="AG21" s="451"/>
      <c r="AH21" s="451"/>
      <c r="AI21" s="451"/>
      <c r="AJ21" s="451"/>
      <c r="AK21" s="451"/>
    </row>
    <row r="22" spans="1:40" ht="25.5" customHeight="1">
      <c r="A22" s="374" t="s">
        <v>195</v>
      </c>
      <c r="B22" s="374"/>
      <c r="C22" s="374"/>
      <c r="D22" s="374"/>
      <c r="E22" s="374"/>
      <c r="F22" s="374"/>
      <c r="G22" s="374"/>
      <c r="H22" s="374"/>
      <c r="I22" s="374"/>
      <c r="J22" s="374"/>
      <c r="K22" s="374"/>
      <c r="L22" s="374"/>
      <c r="M22" s="374"/>
      <c r="N22" s="374"/>
      <c r="O22" s="374"/>
      <c r="P22" s="374"/>
      <c r="Q22" s="374"/>
      <c r="R22" s="374"/>
      <c r="S22" s="374"/>
      <c r="T22" s="374"/>
      <c r="U22" s="374"/>
      <c r="V22" s="374"/>
      <c r="W22" s="374"/>
      <c r="X22" s="374"/>
      <c r="Y22" s="374"/>
      <c r="Z22" s="374"/>
      <c r="AA22" s="374"/>
      <c r="AB22" s="374"/>
      <c r="AC22" s="374"/>
      <c r="AD22" s="374"/>
      <c r="AE22" s="374"/>
      <c r="AF22" s="374"/>
      <c r="AG22" s="374"/>
      <c r="AH22" s="374"/>
      <c r="AI22" s="374"/>
      <c r="AJ22" s="374"/>
      <c r="AK22" s="374"/>
    </row>
    <row r="23" spans="1:40" ht="13.5" customHeight="1">
      <c r="A23" s="19"/>
      <c r="B23" s="19"/>
      <c r="C23" s="19"/>
      <c r="D23" s="19"/>
      <c r="E23" s="19"/>
      <c r="F23" s="169"/>
      <c r="G23" s="169"/>
      <c r="H23" s="169"/>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row>
    <row r="24" spans="1:40" ht="22.5" customHeight="1" thickBot="1">
      <c r="A24" s="13" t="s">
        <v>197</v>
      </c>
      <c r="B24" s="19"/>
      <c r="C24" s="19"/>
      <c r="D24" s="19"/>
      <c r="E24" s="19"/>
      <c r="F24" s="169"/>
      <c r="G24" s="169"/>
      <c r="H24" s="169"/>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row>
    <row r="25" spans="1:40" ht="22.5" customHeight="1" thickBot="1">
      <c r="A25" s="372" t="s">
        <v>198</v>
      </c>
      <c r="B25" s="373"/>
      <c r="C25" s="373"/>
      <c r="D25" s="373"/>
      <c r="E25" s="373"/>
      <c r="F25" s="373"/>
      <c r="G25" s="373"/>
      <c r="H25" s="373"/>
      <c r="I25" s="373"/>
      <c r="J25" s="373"/>
      <c r="K25" s="373"/>
      <c r="L25" s="373"/>
      <c r="M25" s="373"/>
      <c r="N25" s="373"/>
      <c r="O25" s="373"/>
      <c r="P25" s="373"/>
      <c r="Q25" s="373"/>
      <c r="R25" s="373"/>
      <c r="S25" s="373"/>
      <c r="T25" s="373"/>
      <c r="U25" s="373"/>
      <c r="V25" s="373"/>
      <c r="W25" s="373"/>
      <c r="X25" s="373"/>
      <c r="Y25" s="373"/>
      <c r="Z25" s="373"/>
      <c r="AA25" s="373"/>
      <c r="AB25" s="373"/>
      <c r="AC25" s="373"/>
      <c r="AD25" s="368">
        <f>MIN(W11,AF11)</f>
        <v>0</v>
      </c>
      <c r="AE25" s="369"/>
      <c r="AF25" s="369"/>
      <c r="AG25" s="369"/>
      <c r="AH25" s="369"/>
      <c r="AI25" s="369"/>
      <c r="AJ25" s="370" t="s">
        <v>100</v>
      </c>
      <c r="AK25" s="371"/>
    </row>
    <row r="26" spans="1:40" ht="30.75" customHeight="1" thickBot="1">
      <c r="A26" s="175"/>
      <c r="B26" s="175"/>
      <c r="C26" s="175"/>
      <c r="D26" s="175"/>
      <c r="E26" s="175"/>
      <c r="F26" s="175"/>
      <c r="G26" s="175"/>
      <c r="H26" s="175"/>
      <c r="I26" s="175"/>
      <c r="J26" s="175"/>
      <c r="K26" s="175"/>
      <c r="L26" s="175"/>
      <c r="M26" s="175"/>
      <c r="N26" s="175"/>
      <c r="O26" s="175"/>
      <c r="P26" s="175"/>
      <c r="Q26" s="176"/>
      <c r="R26" s="176"/>
      <c r="S26" s="176"/>
      <c r="T26" s="176"/>
      <c r="U26" s="176"/>
      <c r="V26" s="176"/>
      <c r="W26" s="444" t="s">
        <v>177</v>
      </c>
      <c r="X26" s="445"/>
      <c r="Y26" s="445"/>
      <c r="Z26" s="445"/>
      <c r="AA26" s="445"/>
      <c r="AB26" s="445"/>
      <c r="AC26" s="445"/>
      <c r="AD26" s="442">
        <f>ROUNDDOWN(AD25,-3)</f>
        <v>0</v>
      </c>
      <c r="AE26" s="443"/>
      <c r="AF26" s="443"/>
      <c r="AG26" s="443"/>
      <c r="AH26" s="443"/>
      <c r="AI26" s="443"/>
      <c r="AJ26" s="356" t="s">
        <v>100</v>
      </c>
      <c r="AK26" s="357"/>
    </row>
    <row r="27" spans="1:40">
      <c r="A27" s="185"/>
      <c r="B27" s="185"/>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row>
    <row r="28" spans="1:40" ht="42" customHeight="1" thickBot="1">
      <c r="A28" s="19"/>
      <c r="B28" s="19"/>
      <c r="C28" s="19"/>
      <c r="D28" s="19"/>
      <c r="E28" s="19"/>
      <c r="F28" s="20"/>
      <c r="G28" s="20"/>
      <c r="H28" s="20"/>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row>
    <row r="29" spans="1:40" ht="24.75" customHeight="1" thickBot="1">
      <c r="A29" s="359" t="s">
        <v>101</v>
      </c>
      <c r="B29" s="360"/>
      <c r="C29" s="360"/>
      <c r="D29" s="360"/>
      <c r="E29" s="360"/>
      <c r="F29" s="360"/>
      <c r="G29" s="360"/>
      <c r="H29" s="360"/>
      <c r="I29" s="360"/>
      <c r="J29" s="360"/>
      <c r="K29" s="360"/>
      <c r="L29" s="360"/>
      <c r="M29" s="360"/>
      <c r="N29" s="360"/>
      <c r="O29" s="360"/>
      <c r="P29" s="360"/>
      <c r="Q29" s="360"/>
      <c r="R29" s="360"/>
      <c r="S29" s="360"/>
      <c r="T29" s="360"/>
      <c r="U29" s="360"/>
      <c r="V29" s="360"/>
      <c r="W29" s="360"/>
      <c r="X29" s="360"/>
      <c r="Y29" s="360"/>
      <c r="Z29" s="360"/>
      <c r="AA29" s="360"/>
      <c r="AB29" s="360"/>
      <c r="AC29" s="360"/>
      <c r="AD29" s="360"/>
      <c r="AE29" s="360"/>
      <c r="AF29" s="360"/>
      <c r="AG29" s="360"/>
      <c r="AH29" s="360"/>
      <c r="AI29" s="360"/>
      <c r="AJ29" s="360"/>
      <c r="AK29" s="361"/>
      <c r="AN29" s="139" t="str">
        <f>IF(COUNTIF(A30:A33,"○")=4,"OK","NG")</f>
        <v>NG</v>
      </c>
    </row>
    <row r="30" spans="1:40" s="5" customFormat="1" ht="29.25" customHeight="1">
      <c r="A30" s="167"/>
      <c r="B30" s="362" t="s">
        <v>193</v>
      </c>
      <c r="C30" s="362"/>
      <c r="D30" s="362"/>
      <c r="E30" s="362"/>
      <c r="F30" s="362"/>
      <c r="G30" s="362"/>
      <c r="H30" s="362"/>
      <c r="I30" s="362"/>
      <c r="J30" s="362"/>
      <c r="K30" s="362"/>
      <c r="L30" s="362"/>
      <c r="M30" s="362"/>
      <c r="N30" s="362"/>
      <c r="O30" s="362"/>
      <c r="P30" s="362"/>
      <c r="Q30" s="362"/>
      <c r="R30" s="362"/>
      <c r="S30" s="362"/>
      <c r="T30" s="362"/>
      <c r="U30" s="362"/>
      <c r="V30" s="362"/>
      <c r="W30" s="362"/>
      <c r="X30" s="362"/>
      <c r="Y30" s="362"/>
      <c r="Z30" s="362"/>
      <c r="AA30" s="362"/>
      <c r="AB30" s="362"/>
      <c r="AC30" s="362"/>
      <c r="AD30" s="362"/>
      <c r="AE30" s="362"/>
      <c r="AF30" s="362"/>
      <c r="AG30" s="362"/>
      <c r="AH30" s="362"/>
      <c r="AI30" s="362"/>
      <c r="AJ30" s="362"/>
      <c r="AK30" s="363"/>
      <c r="AN30" s="137"/>
    </row>
    <row r="31" spans="1:40" s="5" customFormat="1" ht="25.5" customHeight="1">
      <c r="A31" s="187"/>
      <c r="B31" s="364" t="s">
        <v>172</v>
      </c>
      <c r="C31" s="364"/>
      <c r="D31" s="364"/>
      <c r="E31" s="364"/>
      <c r="F31" s="364"/>
      <c r="G31" s="364"/>
      <c r="H31" s="364"/>
      <c r="I31" s="364"/>
      <c r="J31" s="364"/>
      <c r="K31" s="364"/>
      <c r="L31" s="364"/>
      <c r="M31" s="364"/>
      <c r="N31" s="364"/>
      <c r="O31" s="364"/>
      <c r="P31" s="364"/>
      <c r="Q31" s="364"/>
      <c r="R31" s="364"/>
      <c r="S31" s="364"/>
      <c r="T31" s="364"/>
      <c r="U31" s="364"/>
      <c r="V31" s="364"/>
      <c r="W31" s="364"/>
      <c r="X31" s="364"/>
      <c r="Y31" s="364"/>
      <c r="Z31" s="364"/>
      <c r="AA31" s="364"/>
      <c r="AB31" s="364"/>
      <c r="AC31" s="364"/>
      <c r="AD31" s="364"/>
      <c r="AE31" s="364"/>
      <c r="AF31" s="364"/>
      <c r="AG31" s="364"/>
      <c r="AH31" s="364"/>
      <c r="AI31" s="364"/>
      <c r="AJ31" s="364"/>
      <c r="AK31" s="365"/>
      <c r="AN31" s="137"/>
    </row>
    <row r="32" spans="1:40" ht="25.5" customHeight="1">
      <c r="A32" s="187"/>
      <c r="B32" s="364" t="s">
        <v>171</v>
      </c>
      <c r="C32" s="364"/>
      <c r="D32" s="364"/>
      <c r="E32" s="364"/>
      <c r="F32" s="364"/>
      <c r="G32" s="364"/>
      <c r="H32" s="364"/>
      <c r="I32" s="364"/>
      <c r="J32" s="364"/>
      <c r="K32" s="364"/>
      <c r="L32" s="364"/>
      <c r="M32" s="364"/>
      <c r="N32" s="364"/>
      <c r="O32" s="364"/>
      <c r="P32" s="364"/>
      <c r="Q32" s="364"/>
      <c r="R32" s="364"/>
      <c r="S32" s="364"/>
      <c r="T32" s="364"/>
      <c r="U32" s="364"/>
      <c r="V32" s="364"/>
      <c r="W32" s="364"/>
      <c r="X32" s="364"/>
      <c r="Y32" s="364"/>
      <c r="Z32" s="364"/>
      <c r="AA32" s="364"/>
      <c r="AB32" s="364"/>
      <c r="AC32" s="364"/>
      <c r="AD32" s="364"/>
      <c r="AE32" s="364"/>
      <c r="AF32" s="364"/>
      <c r="AG32" s="364"/>
      <c r="AH32" s="364"/>
      <c r="AI32" s="364"/>
      <c r="AJ32" s="364"/>
      <c r="AK32" s="365"/>
    </row>
    <row r="33" spans="1:41" ht="25.5" customHeight="1" thickBot="1">
      <c r="A33" s="186"/>
      <c r="B33" s="366" t="s">
        <v>178</v>
      </c>
      <c r="C33" s="366"/>
      <c r="D33" s="366"/>
      <c r="E33" s="366"/>
      <c r="F33" s="366"/>
      <c r="G33" s="366"/>
      <c r="H33" s="366"/>
      <c r="I33" s="366"/>
      <c r="J33" s="366"/>
      <c r="K33" s="366"/>
      <c r="L33" s="366"/>
      <c r="M33" s="366"/>
      <c r="N33" s="366"/>
      <c r="O33" s="366"/>
      <c r="P33" s="366"/>
      <c r="Q33" s="366"/>
      <c r="R33" s="366"/>
      <c r="S33" s="366"/>
      <c r="T33" s="366"/>
      <c r="U33" s="366"/>
      <c r="V33" s="366"/>
      <c r="W33" s="366"/>
      <c r="X33" s="366"/>
      <c r="Y33" s="366"/>
      <c r="Z33" s="366"/>
      <c r="AA33" s="366"/>
      <c r="AB33" s="366"/>
      <c r="AC33" s="366"/>
      <c r="AD33" s="366"/>
      <c r="AE33" s="366"/>
      <c r="AF33" s="366"/>
      <c r="AG33" s="366"/>
      <c r="AH33" s="366"/>
      <c r="AI33" s="366"/>
      <c r="AJ33" s="366"/>
      <c r="AK33" s="367"/>
    </row>
    <row r="34" spans="1:41" ht="25.5" customHeight="1" thickBot="1">
      <c r="A34" s="179"/>
      <c r="B34" s="178"/>
      <c r="C34" s="178"/>
      <c r="D34" s="178"/>
      <c r="E34" s="178"/>
      <c r="F34" s="178"/>
      <c r="G34" s="178"/>
      <c r="H34" s="178"/>
      <c r="I34" s="178"/>
      <c r="J34" s="178"/>
      <c r="K34" s="178"/>
      <c r="L34" s="178"/>
      <c r="M34" s="178"/>
      <c r="N34" s="178"/>
      <c r="O34" s="178"/>
      <c r="P34" s="178"/>
      <c r="Q34" s="178"/>
      <c r="R34" s="178"/>
      <c r="S34" s="178"/>
      <c r="T34" s="178"/>
      <c r="U34" s="178"/>
      <c r="V34" s="178"/>
      <c r="W34" s="178"/>
      <c r="X34" s="178"/>
      <c r="Y34" s="178"/>
      <c r="Z34" s="178"/>
      <c r="AA34" s="178"/>
      <c r="AB34" s="178"/>
      <c r="AC34" s="178"/>
      <c r="AD34" s="178"/>
      <c r="AE34" s="178"/>
      <c r="AF34" s="178"/>
      <c r="AG34" s="178"/>
      <c r="AH34" s="178"/>
      <c r="AI34" s="178"/>
      <c r="AJ34" s="178"/>
      <c r="AK34" s="178"/>
    </row>
    <row r="35" spans="1:41" ht="21.75" customHeight="1" thickBot="1">
      <c r="A35" s="358" t="s">
        <v>116</v>
      </c>
      <c r="B35" s="358"/>
      <c r="C35" s="358"/>
      <c r="D35" s="358"/>
      <c r="E35" s="358"/>
      <c r="F35" s="358"/>
      <c r="G35" s="358"/>
      <c r="H35" s="358"/>
      <c r="I35" s="358"/>
      <c r="J35" s="358"/>
      <c r="K35" s="358"/>
      <c r="L35" s="358"/>
      <c r="M35" s="358"/>
      <c r="N35" s="358"/>
      <c r="O35" s="358"/>
      <c r="P35" s="358"/>
      <c r="Q35" s="358"/>
      <c r="R35" s="358"/>
      <c r="S35" s="358"/>
      <c r="T35" s="358"/>
      <c r="U35" s="358"/>
      <c r="V35" s="358"/>
      <c r="W35" s="358"/>
      <c r="X35" s="358"/>
      <c r="Y35" s="358"/>
      <c r="Z35" s="358"/>
      <c r="AA35" s="358"/>
      <c r="AB35" s="358"/>
      <c r="AC35" s="358"/>
      <c r="AD35" s="358"/>
      <c r="AE35" s="358"/>
      <c r="AF35" s="358"/>
      <c r="AG35" s="358"/>
      <c r="AH35" s="358"/>
      <c r="AI35" s="358"/>
      <c r="AJ35" s="358"/>
      <c r="AK35" s="358"/>
      <c r="AN35" s="147" t="str">
        <f>IF(AN29="OK","○",IF(AN29="NG","×",""))</f>
        <v>×</v>
      </c>
      <c r="AO35" s="138"/>
    </row>
    <row r="36" spans="1:41" ht="22.5" customHeight="1">
      <c r="A36" s="15"/>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row>
    <row r="37" spans="1:41" s="15" customFormat="1" ht="18.75" customHeight="1">
      <c r="AN37" s="17"/>
    </row>
    <row r="38" spans="1:41" s="15" customFormat="1" ht="18.75" hidden="1" customHeight="1">
      <c r="C38" s="17" t="s">
        <v>96</v>
      </c>
      <c r="AN38" s="17"/>
    </row>
    <row r="39" spans="1:41" s="15" customFormat="1" ht="18.75" hidden="1" customHeight="1">
      <c r="A39" s="15">
        <v>1</v>
      </c>
      <c r="B39" s="30" t="s">
        <v>123</v>
      </c>
      <c r="C39" s="18">
        <v>200000</v>
      </c>
      <c r="D39" s="15" t="s">
        <v>58</v>
      </c>
      <c r="E39" s="16"/>
      <c r="AN39" s="17"/>
    </row>
    <row r="40" spans="1:41" s="15" customFormat="1" ht="18.75" hidden="1" customHeight="1">
      <c r="A40" s="15">
        <v>2</v>
      </c>
      <c r="B40" s="30" t="s">
        <v>124</v>
      </c>
      <c r="C40" s="18">
        <v>230000</v>
      </c>
      <c r="D40" s="15" t="s">
        <v>58</v>
      </c>
      <c r="E40" s="16"/>
      <c r="AN40" s="17"/>
    </row>
    <row r="41" spans="1:41" s="15" customFormat="1" ht="18.75" hidden="1" customHeight="1">
      <c r="A41" s="15">
        <v>3</v>
      </c>
      <c r="B41" s="30" t="s">
        <v>125</v>
      </c>
      <c r="C41" s="18">
        <v>250000</v>
      </c>
      <c r="D41" s="15" t="s">
        <v>58</v>
      </c>
      <c r="E41" s="16"/>
      <c r="AN41" s="17"/>
    </row>
    <row r="42" spans="1:41" s="15" customFormat="1" ht="18.75" hidden="1" customHeight="1">
      <c r="A42" s="15">
        <v>4</v>
      </c>
      <c r="B42" s="30" t="s">
        <v>126</v>
      </c>
      <c r="C42" s="18">
        <v>200000</v>
      </c>
      <c r="D42" s="15" t="s">
        <v>58</v>
      </c>
      <c r="E42" s="16"/>
      <c r="AN42" s="17"/>
    </row>
    <row r="43" spans="1:41" s="15" customFormat="1" ht="18.75" hidden="1" customHeight="1">
      <c r="A43" s="15">
        <v>5</v>
      </c>
      <c r="B43" s="30" t="s">
        <v>122</v>
      </c>
      <c r="C43" s="18">
        <v>200000</v>
      </c>
      <c r="D43" s="15" t="s">
        <v>58</v>
      </c>
      <c r="E43" s="16"/>
      <c r="AN43" s="17"/>
    </row>
    <row r="44" spans="1:41" s="15" customFormat="1" ht="18.75" hidden="1" customHeight="1">
      <c r="A44" s="15">
        <v>6</v>
      </c>
      <c r="B44" s="30" t="s">
        <v>128</v>
      </c>
      <c r="C44" s="18">
        <v>200000</v>
      </c>
      <c r="D44" s="15" t="s">
        <v>58</v>
      </c>
      <c r="E44" s="16"/>
      <c r="AN44" s="17"/>
    </row>
    <row r="45" spans="1:41" s="15" customFormat="1" ht="18.75" hidden="1" customHeight="1">
      <c r="A45" s="15">
        <v>7</v>
      </c>
      <c r="B45" s="30" t="s">
        <v>129</v>
      </c>
      <c r="C45" s="18">
        <v>230000</v>
      </c>
      <c r="D45" s="15" t="s">
        <v>58</v>
      </c>
      <c r="E45" s="16"/>
      <c r="AN45" s="17"/>
    </row>
    <row r="46" spans="1:41" s="15" customFormat="1" ht="18.75" hidden="1" customHeight="1">
      <c r="A46" s="15">
        <v>8</v>
      </c>
      <c r="B46" s="30" t="s">
        <v>130</v>
      </c>
      <c r="C46" s="18">
        <v>250000</v>
      </c>
      <c r="D46" s="15" t="s">
        <v>58</v>
      </c>
      <c r="E46" s="16"/>
      <c r="AN46" s="17"/>
    </row>
    <row r="47" spans="1:41" s="15" customFormat="1" ht="18.75" hidden="1" customHeight="1">
      <c r="A47" s="15">
        <v>9</v>
      </c>
      <c r="B47" s="30" t="s">
        <v>24</v>
      </c>
      <c r="C47" s="18">
        <v>250000</v>
      </c>
      <c r="D47" s="15" t="s">
        <v>58</v>
      </c>
      <c r="E47" s="16"/>
      <c r="AN47" s="17"/>
    </row>
    <row r="48" spans="1:41" s="15" customFormat="1" ht="18.75" hidden="1" customHeight="1">
      <c r="A48" s="15">
        <v>10</v>
      </c>
      <c r="B48" s="30" t="s">
        <v>131</v>
      </c>
      <c r="C48" s="18">
        <v>200000</v>
      </c>
      <c r="D48" s="15" t="s">
        <v>58</v>
      </c>
      <c r="E48" s="16"/>
      <c r="AN48" s="17"/>
    </row>
    <row r="49" spans="1:40" s="15" customFormat="1" ht="18.75" hidden="1" customHeight="1">
      <c r="A49" s="15">
        <v>11</v>
      </c>
      <c r="B49" s="15" t="s">
        <v>97</v>
      </c>
      <c r="C49" s="18">
        <v>250000</v>
      </c>
      <c r="D49" s="15" t="s">
        <v>58</v>
      </c>
      <c r="E49" s="16"/>
      <c r="AN49" s="17"/>
    </row>
    <row r="50" spans="1:40" s="15" customFormat="1" ht="18.75" hidden="1" customHeight="1">
      <c r="A50" s="15">
        <v>12</v>
      </c>
      <c r="B50" s="15" t="s">
        <v>59</v>
      </c>
      <c r="C50" s="18">
        <v>60000</v>
      </c>
      <c r="D50" s="15" t="s">
        <v>58</v>
      </c>
      <c r="E50" s="16"/>
      <c r="AN50" s="17"/>
    </row>
    <row r="51" spans="1:40" s="15" customFormat="1" ht="18.75" hidden="1" customHeight="1">
      <c r="A51" s="15">
        <v>13</v>
      </c>
      <c r="B51" s="15" t="s">
        <v>60</v>
      </c>
      <c r="C51" s="18">
        <v>80000</v>
      </c>
      <c r="D51" s="15" t="s">
        <v>58</v>
      </c>
      <c r="E51" s="16"/>
      <c r="AN51" s="17"/>
    </row>
    <row r="52" spans="1:40" s="15" customFormat="1" ht="18.75" hidden="1" customHeight="1">
      <c r="A52" s="15">
        <v>14</v>
      </c>
      <c r="B52" s="15" t="s">
        <v>61</v>
      </c>
      <c r="C52" s="18">
        <v>100000</v>
      </c>
      <c r="D52" s="15" t="s">
        <v>58</v>
      </c>
      <c r="E52" s="16"/>
      <c r="AN52" s="17"/>
    </row>
    <row r="53" spans="1:40" s="15" customFormat="1" ht="18.75" hidden="1" customHeight="1">
      <c r="A53" s="15">
        <v>15</v>
      </c>
      <c r="B53" s="15" t="s">
        <v>132</v>
      </c>
      <c r="C53" s="18">
        <v>60000</v>
      </c>
      <c r="D53" s="15" t="s">
        <v>58</v>
      </c>
      <c r="E53" s="16"/>
      <c r="AN53" s="17"/>
    </row>
    <row r="54" spans="1:40" s="15" customFormat="1" ht="18.75" hidden="1" customHeight="1">
      <c r="A54" s="15">
        <v>16</v>
      </c>
      <c r="B54" s="15" t="s">
        <v>133</v>
      </c>
      <c r="C54" s="18">
        <v>20000</v>
      </c>
      <c r="D54" s="15" t="s">
        <v>58</v>
      </c>
      <c r="E54" s="16"/>
      <c r="AN54" s="17"/>
    </row>
    <row r="55" spans="1:40" s="15" customFormat="1" ht="18.75" hidden="1" customHeight="1">
      <c r="A55" s="15">
        <v>17</v>
      </c>
      <c r="B55" s="15" t="s">
        <v>134</v>
      </c>
      <c r="C55" s="18">
        <v>20000</v>
      </c>
      <c r="D55" s="15" t="s">
        <v>58</v>
      </c>
      <c r="E55" s="16"/>
      <c r="AN55" s="17"/>
    </row>
    <row r="56" spans="1:40" s="15" customFormat="1" ht="18.75" hidden="1" customHeight="1">
      <c r="A56" s="15">
        <v>18</v>
      </c>
      <c r="B56" s="15" t="s">
        <v>135</v>
      </c>
      <c r="C56" s="18">
        <v>20000</v>
      </c>
      <c r="D56" s="15" t="s">
        <v>58</v>
      </c>
      <c r="E56" s="16"/>
      <c r="AN56" s="17"/>
    </row>
    <row r="57" spans="1:40" s="15" customFormat="1" ht="18.75" hidden="1" customHeight="1">
      <c r="A57" s="15">
        <v>19</v>
      </c>
      <c r="B57" s="15" t="s">
        <v>136</v>
      </c>
      <c r="C57" s="18">
        <v>20000</v>
      </c>
      <c r="D57" s="15" t="s">
        <v>58</v>
      </c>
      <c r="E57" s="16"/>
      <c r="AN57" s="17"/>
    </row>
    <row r="58" spans="1:40" s="15" customFormat="1" ht="18.75" hidden="1" customHeight="1">
      <c r="A58" s="15">
        <v>20</v>
      </c>
      <c r="B58" s="15" t="s">
        <v>62</v>
      </c>
      <c r="C58" s="18">
        <v>700000</v>
      </c>
      <c r="D58" s="15" t="s">
        <v>98</v>
      </c>
      <c r="E58" s="16"/>
      <c r="AN58" s="17"/>
    </row>
    <row r="59" spans="1:40" s="15" customFormat="1" ht="18.75" hidden="1" customHeight="1">
      <c r="A59" s="15">
        <v>21</v>
      </c>
      <c r="B59" s="15" t="s">
        <v>63</v>
      </c>
      <c r="C59" s="18">
        <v>900000</v>
      </c>
      <c r="D59" s="15" t="s">
        <v>98</v>
      </c>
      <c r="E59" s="16"/>
      <c r="AN59" s="17"/>
    </row>
    <row r="60" spans="1:40" s="15" customFormat="1" ht="18.75" hidden="1" customHeight="1">
      <c r="A60" s="15">
        <v>22</v>
      </c>
      <c r="B60" s="15" t="s">
        <v>64</v>
      </c>
      <c r="C60" s="18">
        <v>1100000</v>
      </c>
      <c r="D60" s="15" t="s">
        <v>98</v>
      </c>
      <c r="E60" s="16"/>
      <c r="AN60" s="17"/>
    </row>
    <row r="61" spans="1:40" s="15" customFormat="1" ht="18.75" hidden="1" customHeight="1">
      <c r="A61" s="15">
        <v>23</v>
      </c>
      <c r="B61" s="15" t="s">
        <v>65</v>
      </c>
      <c r="C61" s="18">
        <v>1300000</v>
      </c>
      <c r="D61" s="15" t="s">
        <v>98</v>
      </c>
      <c r="E61" s="16"/>
      <c r="AN61" s="17"/>
    </row>
    <row r="62" spans="1:40" s="15" customFormat="1" ht="18.75" hidden="1" customHeight="1">
      <c r="A62" s="15">
        <v>24</v>
      </c>
      <c r="B62" s="15" t="s">
        <v>66</v>
      </c>
      <c r="C62" s="18">
        <v>1500000</v>
      </c>
      <c r="D62" s="15" t="s">
        <v>98</v>
      </c>
      <c r="E62" s="16"/>
      <c r="AN62" s="17"/>
    </row>
    <row r="63" spans="1:40" s="15" customFormat="1" ht="18.75" hidden="1" customHeight="1">
      <c r="A63" s="15">
        <v>25</v>
      </c>
      <c r="B63" s="15" t="s">
        <v>67</v>
      </c>
      <c r="C63" s="18">
        <v>200000</v>
      </c>
      <c r="D63" s="15" t="s">
        <v>98</v>
      </c>
      <c r="E63" s="16"/>
      <c r="AN63" s="17"/>
    </row>
    <row r="64" spans="1:40" s="15" customFormat="1" ht="18.75" hidden="1" customHeight="1">
      <c r="A64" s="15">
        <v>26</v>
      </c>
      <c r="B64" s="15" t="s">
        <v>137</v>
      </c>
      <c r="C64" s="18">
        <v>250000</v>
      </c>
      <c r="D64" s="15" t="s">
        <v>98</v>
      </c>
      <c r="E64" s="16"/>
      <c r="AN64" s="17"/>
    </row>
    <row r="65" spans="1:40" s="15" customFormat="1" ht="18.75" hidden="1" customHeight="1">
      <c r="A65" s="15">
        <v>27</v>
      </c>
      <c r="B65" s="15" t="s">
        <v>68</v>
      </c>
      <c r="C65" s="18">
        <v>700000</v>
      </c>
      <c r="D65" s="15" t="s">
        <v>98</v>
      </c>
      <c r="E65" s="16"/>
      <c r="AN65" s="17"/>
    </row>
    <row r="66" spans="1:40" s="15" customFormat="1" ht="18.75" hidden="1" customHeight="1">
      <c r="A66" s="15">
        <v>28</v>
      </c>
      <c r="B66" s="15" t="s">
        <v>69</v>
      </c>
      <c r="C66" s="18">
        <v>900000</v>
      </c>
      <c r="D66" s="15" t="s">
        <v>98</v>
      </c>
      <c r="E66" s="16"/>
      <c r="AN66" s="17"/>
    </row>
    <row r="67" spans="1:40" s="15" customFormat="1" ht="18.75" hidden="1" customHeight="1">
      <c r="A67" s="15">
        <v>29</v>
      </c>
      <c r="B67" s="15" t="s">
        <v>70</v>
      </c>
      <c r="C67" s="18">
        <v>1100000</v>
      </c>
      <c r="D67" s="15" t="s">
        <v>98</v>
      </c>
      <c r="E67" s="16"/>
      <c r="AN67" s="17"/>
    </row>
    <row r="68" spans="1:40" s="15" customFormat="1" ht="18.75" hidden="1" customHeight="1">
      <c r="A68" s="15">
        <v>30</v>
      </c>
      <c r="B68" s="15" t="s">
        <v>71</v>
      </c>
      <c r="C68" s="18">
        <v>1300000</v>
      </c>
      <c r="D68" s="15" t="s">
        <v>98</v>
      </c>
      <c r="E68" s="16"/>
      <c r="AN68" s="17"/>
    </row>
    <row r="69" spans="1:40" s="15" customFormat="1" ht="18.75" hidden="1" customHeight="1">
      <c r="A69" s="15">
        <v>31</v>
      </c>
      <c r="B69" s="15" t="s">
        <v>72</v>
      </c>
      <c r="C69" s="18">
        <v>1500000</v>
      </c>
      <c r="D69" s="15" t="s">
        <v>98</v>
      </c>
      <c r="E69" s="16"/>
      <c r="AN69" s="17"/>
    </row>
    <row r="70" spans="1:40" s="15" customFormat="1" ht="18.75" hidden="1" customHeight="1">
      <c r="A70" s="15">
        <v>32</v>
      </c>
      <c r="B70" s="15" t="s">
        <v>79</v>
      </c>
      <c r="C70" s="18">
        <v>200000</v>
      </c>
      <c r="D70" s="15" t="s">
        <v>98</v>
      </c>
      <c r="E70" s="16"/>
      <c r="AN70" s="17"/>
    </row>
    <row r="71" spans="1:40" s="15" customFormat="1" ht="18.75" hidden="1" customHeight="1">
      <c r="A71" s="15">
        <v>33</v>
      </c>
      <c r="B71" s="15" t="s">
        <v>99</v>
      </c>
      <c r="C71" s="18">
        <v>250000</v>
      </c>
      <c r="D71" s="15" t="s">
        <v>98</v>
      </c>
      <c r="E71" s="16"/>
      <c r="AN71" s="17"/>
    </row>
    <row r="72" spans="1:40" s="15" customFormat="1" ht="18.75" hidden="1" customHeight="1">
      <c r="A72" s="15">
        <v>34</v>
      </c>
      <c r="B72" s="15" t="s">
        <v>138</v>
      </c>
      <c r="C72" s="18">
        <v>700000</v>
      </c>
      <c r="D72" s="15" t="s">
        <v>98</v>
      </c>
      <c r="E72" s="16"/>
      <c r="AN72" s="17"/>
    </row>
    <row r="73" spans="1:40" s="15" customFormat="1" ht="18.75" hidden="1" customHeight="1">
      <c r="A73" s="15">
        <v>35</v>
      </c>
      <c r="B73" s="15" t="s">
        <v>112</v>
      </c>
      <c r="C73" s="18">
        <v>900000</v>
      </c>
      <c r="D73" s="15" t="s">
        <v>98</v>
      </c>
      <c r="E73" s="16"/>
      <c r="AN73" s="17"/>
    </row>
    <row r="74" spans="1:40" s="15" customFormat="1" ht="18.75" hidden="1" customHeight="1">
      <c r="A74" s="15">
        <v>36</v>
      </c>
      <c r="B74" s="15" t="s">
        <v>113</v>
      </c>
      <c r="C74" s="18">
        <v>1100000</v>
      </c>
      <c r="D74" s="15" t="s">
        <v>98</v>
      </c>
      <c r="E74" s="16"/>
      <c r="AN74" s="17"/>
    </row>
    <row r="75" spans="1:40" s="15" customFormat="1" ht="18.75" hidden="1" customHeight="1">
      <c r="A75" s="15">
        <v>37</v>
      </c>
      <c r="B75" s="15" t="s">
        <v>114</v>
      </c>
      <c r="C75" s="18">
        <v>1300000</v>
      </c>
      <c r="D75" s="15" t="s">
        <v>98</v>
      </c>
      <c r="E75" s="16"/>
      <c r="AN75" s="17"/>
    </row>
    <row r="76" spans="1:40" s="15" customFormat="1" ht="18.75" hidden="1" customHeight="1">
      <c r="A76" s="15">
        <v>38</v>
      </c>
      <c r="B76" s="15" t="s">
        <v>115</v>
      </c>
      <c r="C76" s="18">
        <v>1500000</v>
      </c>
      <c r="D76" s="15" t="s">
        <v>98</v>
      </c>
      <c r="E76" s="16"/>
      <c r="AN76" s="17"/>
    </row>
  </sheetData>
  <mergeCells count="83">
    <mergeCell ref="AN1:AU2"/>
    <mergeCell ref="A3:A9"/>
    <mergeCell ref="J3:AD3"/>
    <mergeCell ref="AE3:AK3"/>
    <mergeCell ref="J4:AD4"/>
    <mergeCell ref="AE4:AK4"/>
    <mergeCell ref="AN4:AR4"/>
    <mergeCell ref="J5:Z5"/>
    <mergeCell ref="AA5:AB5"/>
    <mergeCell ref="AC5:AD5"/>
    <mergeCell ref="AF5:AG5"/>
    <mergeCell ref="AH5:AI5"/>
    <mergeCell ref="AJ5:AK5"/>
    <mergeCell ref="AN5:AR5"/>
    <mergeCell ref="B6:I7"/>
    <mergeCell ref="O6:P6"/>
    <mergeCell ref="R6:T6"/>
    <mergeCell ref="AA6:AK6"/>
    <mergeCell ref="AR6:AR7"/>
    <mergeCell ref="J7:AK7"/>
    <mergeCell ref="A13:G13"/>
    <mergeCell ref="H13:Q13"/>
    <mergeCell ref="S13:AB13"/>
    <mergeCell ref="AD13:AK13"/>
    <mergeCell ref="J8:P8"/>
    <mergeCell ref="Q8:W8"/>
    <mergeCell ref="X8:AA8"/>
    <mergeCell ref="AB8:AK8"/>
    <mergeCell ref="J9:AK9"/>
    <mergeCell ref="S11:V11"/>
    <mergeCell ref="W11:AA11"/>
    <mergeCell ref="AB11:AC11"/>
    <mergeCell ref="AD11:AE11"/>
    <mergeCell ref="AF11:AI11"/>
    <mergeCell ref="AJ11:AK11"/>
    <mergeCell ref="A12:G12"/>
    <mergeCell ref="H12:R12"/>
    <mergeCell ref="S12:AC12"/>
    <mergeCell ref="AD12:AK12"/>
    <mergeCell ref="A14:G14"/>
    <mergeCell ref="H14:Q14"/>
    <mergeCell ref="S14:AB14"/>
    <mergeCell ref="AD14:AK14"/>
    <mergeCell ref="A15:G15"/>
    <mergeCell ref="H15:Q15"/>
    <mergeCell ref="S15:AB15"/>
    <mergeCell ref="AD15:AK15"/>
    <mergeCell ref="A16:G16"/>
    <mergeCell ref="H16:Q16"/>
    <mergeCell ref="S16:AB16"/>
    <mergeCell ref="AD16:AK16"/>
    <mergeCell ref="A17:G17"/>
    <mergeCell ref="H17:Q17"/>
    <mergeCell ref="S17:AB17"/>
    <mergeCell ref="AD17:AI17"/>
    <mergeCell ref="AJ17:AK17"/>
    <mergeCell ref="A25:AC25"/>
    <mergeCell ref="AD25:AI25"/>
    <mergeCell ref="AJ25:AK25"/>
    <mergeCell ref="A18:G18"/>
    <mergeCell ref="H18:Q18"/>
    <mergeCell ref="S18:AB18"/>
    <mergeCell ref="AD18:AI18"/>
    <mergeCell ref="AJ18:AK18"/>
    <mergeCell ref="A19:G19"/>
    <mergeCell ref="H19:Q19"/>
    <mergeCell ref="S19:AB19"/>
    <mergeCell ref="AD19:AI19"/>
    <mergeCell ref="AJ19:AK19"/>
    <mergeCell ref="A20:AC20"/>
    <mergeCell ref="AD20:AI20"/>
    <mergeCell ref="AJ20:AK20"/>
    <mergeCell ref="A21:AK21"/>
    <mergeCell ref="A22:AK22"/>
    <mergeCell ref="B32:AK32"/>
    <mergeCell ref="B33:AK33"/>
    <mergeCell ref="A35:AK35"/>
    <mergeCell ref="W26:AC26"/>
    <mergeCell ref="AD26:AI26"/>
    <mergeCell ref="AJ26:AK26"/>
    <mergeCell ref="A29:AK29"/>
    <mergeCell ref="B30:AK30"/>
    <mergeCell ref="B31:AK31"/>
  </mergeCells>
  <phoneticPr fontId="3"/>
  <dataValidations count="7">
    <dataValidation type="whole" allowBlank="1" showInputMessage="1" showErrorMessage="1" error="所要額が1,000円未満の場合は申請できません。" sqref="AF11">
      <formula1>1000</formula1>
      <formula2>1E+28</formula2>
    </dataValidation>
    <dataValidation imeMode="halfKatakana" allowBlank="1" showInputMessage="1" showErrorMessage="1" sqref="J3:AD3"/>
    <dataValidation imeMode="disabled" allowBlank="1" showInputMessage="1" showErrorMessage="1" sqref="O6:P6 R6:T6 Q8:W8 AH5:AI5 AC5:AD5"/>
    <dataValidation type="textLength" imeMode="disabled" operator="equal" allowBlank="1" showInputMessage="1" showErrorMessage="1" errorTitle="事業所番号" error="10桁で入力してください。" sqref="AE4:AK4">
      <formula1>10</formula1>
    </dataValidation>
    <dataValidation imeMode="halfAlpha" allowBlank="1" showInputMessage="1" showErrorMessage="1" sqref="AE5:AF5"/>
    <dataValidation type="list" imeMode="disabled" allowBlank="1" showInputMessage="1" showErrorMessage="1" sqref="A30:A34">
      <formula1>"○"</formula1>
    </dataValidation>
    <dataValidation type="list" allowBlank="1" showInputMessage="1" showErrorMessage="1" sqref="J5:Z5">
      <formula1>$B$39:$B$76</formula1>
    </dataValidation>
  </dataValidations>
  <pageMargins left="0.70866141732283472" right="0.15748031496062992" top="0.74803149606299213" bottom="0.23622047244094491"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L85"/>
  <sheetViews>
    <sheetView zoomScaleNormal="100" zoomScaleSheetLayoutView="100" zoomScalePageLayoutView="130" workbookViewId="0">
      <selection activeCell="A32" sqref="A32:A39"/>
    </sheetView>
  </sheetViews>
  <sheetFormatPr defaultColWidth="2.25" defaultRowHeight="12"/>
  <cols>
    <col min="1" max="19" width="3.375" style="38" customWidth="1"/>
    <col min="20" max="23" width="2.25" style="38"/>
    <col min="24" max="26" width="2.5" style="38" customWidth="1"/>
    <col min="27" max="16384" width="2.25" style="38"/>
  </cols>
  <sheetData>
    <row r="1" spans="1:38" ht="33.75" customHeight="1"/>
    <row r="2" spans="1:38" ht="13.5" customHeight="1">
      <c r="A2" s="114" t="s">
        <v>174</v>
      </c>
      <c r="B2" s="36"/>
      <c r="C2" s="37"/>
      <c r="D2" s="37"/>
    </row>
    <row r="3" spans="1:38" ht="35.25" customHeight="1">
      <c r="A3" s="35"/>
      <c r="B3" s="36"/>
      <c r="C3" s="37"/>
      <c r="D3" s="170"/>
      <c r="E3" s="170"/>
      <c r="F3" s="170"/>
      <c r="G3" s="170"/>
      <c r="H3" s="170"/>
      <c r="I3" s="170"/>
      <c r="J3" s="170"/>
      <c r="K3" s="170"/>
      <c r="L3" s="170"/>
      <c r="M3" s="170"/>
      <c r="N3" s="170"/>
      <c r="O3" s="170"/>
      <c r="P3" s="170"/>
      <c r="Q3" s="170"/>
      <c r="R3" s="170"/>
      <c r="S3" s="170"/>
      <c r="T3" s="170"/>
      <c r="U3" s="170"/>
      <c r="V3" s="170"/>
      <c r="W3" s="170"/>
    </row>
    <row r="4" spans="1:38" ht="14.25" customHeight="1">
      <c r="A4" s="238" t="s">
        <v>181</v>
      </c>
      <c r="B4" s="238"/>
      <c r="C4" s="238"/>
      <c r="D4" s="238"/>
      <c r="E4" s="238"/>
      <c r="F4" s="238"/>
      <c r="G4" s="238"/>
      <c r="H4" s="238"/>
      <c r="I4" s="238"/>
      <c r="J4" s="238"/>
      <c r="K4" s="238"/>
      <c r="L4" s="238"/>
      <c r="M4" s="238"/>
      <c r="N4" s="238"/>
      <c r="O4" s="238"/>
      <c r="P4" s="238"/>
      <c r="Q4" s="238"/>
      <c r="R4" s="238"/>
      <c r="S4" s="238"/>
      <c r="T4" s="238"/>
      <c r="U4" s="238"/>
      <c r="V4" s="238"/>
      <c r="W4" s="238"/>
      <c r="X4" s="238"/>
      <c r="Y4" s="238"/>
      <c r="Z4" s="238"/>
      <c r="AA4" s="238"/>
      <c r="AB4" s="238"/>
      <c r="AC4" s="39"/>
      <c r="AD4" s="39"/>
      <c r="AE4" s="39"/>
      <c r="AF4" s="39"/>
      <c r="AG4" s="39"/>
      <c r="AH4" s="39"/>
      <c r="AI4" s="39"/>
      <c r="AJ4" s="39"/>
      <c r="AK4" s="39"/>
      <c r="AL4" s="39"/>
    </row>
    <row r="5" spans="1:38" ht="18" customHeight="1">
      <c r="A5" s="239" t="s">
        <v>164</v>
      </c>
      <c r="B5" s="239"/>
      <c r="C5" s="239"/>
      <c r="D5" s="239"/>
      <c r="E5" s="239"/>
      <c r="F5" s="239"/>
      <c r="G5" s="239"/>
      <c r="H5" s="239"/>
      <c r="I5" s="239"/>
      <c r="J5" s="239"/>
      <c r="K5" s="239"/>
      <c r="L5" s="239"/>
      <c r="M5" s="239"/>
      <c r="N5" s="239"/>
      <c r="O5" s="239"/>
      <c r="P5" s="239"/>
      <c r="Q5" s="239"/>
      <c r="R5" s="239"/>
      <c r="S5" s="239"/>
      <c r="T5" s="239"/>
      <c r="U5" s="239"/>
      <c r="V5" s="239"/>
      <c r="W5" s="239"/>
      <c r="X5" s="239"/>
      <c r="Y5" s="239"/>
      <c r="Z5" s="239"/>
      <c r="AA5" s="239"/>
      <c r="AB5" s="239"/>
      <c r="AC5" s="39"/>
      <c r="AD5" s="39"/>
      <c r="AE5" s="39"/>
      <c r="AF5" s="39"/>
      <c r="AG5" s="39"/>
      <c r="AH5" s="39"/>
      <c r="AI5" s="39"/>
      <c r="AJ5" s="39"/>
      <c r="AK5" s="39"/>
      <c r="AL5" s="39"/>
    </row>
    <row r="6" spans="1:38" ht="14.25" customHeight="1">
      <c r="A6" s="114"/>
      <c r="B6" s="152"/>
      <c r="C6" s="153"/>
      <c r="D6" s="153"/>
      <c r="E6" s="114"/>
      <c r="F6" s="114"/>
      <c r="G6" s="114"/>
      <c r="H6" s="114"/>
      <c r="I6" s="114"/>
      <c r="J6" s="114"/>
      <c r="K6" s="114"/>
      <c r="L6" s="114"/>
      <c r="M6" s="114"/>
      <c r="N6" s="114"/>
      <c r="O6" s="114"/>
      <c r="P6" s="114"/>
      <c r="Q6" s="114"/>
      <c r="R6" s="154"/>
      <c r="S6" s="155" t="s">
        <v>48</v>
      </c>
      <c r="T6" s="297"/>
      <c r="U6" s="297"/>
      <c r="V6" s="156" t="s">
        <v>3</v>
      </c>
      <c r="W6" s="297"/>
      <c r="X6" s="297"/>
      <c r="Y6" s="156" t="s">
        <v>2</v>
      </c>
      <c r="Z6" s="297"/>
      <c r="AA6" s="297"/>
      <c r="AB6" s="156" t="s">
        <v>1</v>
      </c>
    </row>
    <row r="7" spans="1:38" ht="15" customHeight="1">
      <c r="B7" s="36"/>
      <c r="C7" s="37"/>
      <c r="D7" s="37"/>
      <c r="R7" s="39"/>
      <c r="S7" s="40"/>
      <c r="T7" s="150"/>
      <c r="U7" s="150"/>
      <c r="V7" s="151"/>
      <c r="W7" s="150"/>
      <c r="X7" s="150"/>
      <c r="Y7" s="151"/>
      <c r="Z7" s="150"/>
      <c r="AA7" s="150"/>
      <c r="AB7" s="148"/>
    </row>
    <row r="8" spans="1:38" ht="14.25" customHeight="1">
      <c r="A8" s="275" t="s">
        <v>111</v>
      </c>
      <c r="B8" s="275"/>
      <c r="C8" s="275"/>
      <c r="D8" s="275"/>
      <c r="E8" s="275"/>
      <c r="F8" s="275"/>
      <c r="G8" s="275"/>
      <c r="H8" s="114"/>
      <c r="I8" s="114" t="s">
        <v>163</v>
      </c>
      <c r="J8" s="114"/>
    </row>
    <row r="9" spans="1:38" ht="15.75" customHeight="1">
      <c r="A9" s="114"/>
      <c r="B9" s="152"/>
      <c r="C9" s="153"/>
      <c r="D9" s="153"/>
      <c r="E9" s="114"/>
      <c r="F9" s="114"/>
      <c r="G9" s="114"/>
      <c r="H9" s="114"/>
      <c r="I9" s="114"/>
      <c r="J9" s="114"/>
    </row>
    <row r="10" spans="1:38" ht="14.25" thickBot="1">
      <c r="A10" s="114" t="s">
        <v>14</v>
      </c>
      <c r="B10" s="152"/>
      <c r="C10" s="153"/>
      <c r="D10" s="153"/>
      <c r="E10" s="114"/>
      <c r="F10" s="114"/>
      <c r="G10" s="114"/>
      <c r="H10" s="114"/>
      <c r="I10" s="114"/>
      <c r="J10" s="114"/>
    </row>
    <row r="11" spans="1:38" ht="9" customHeight="1" thickBot="1">
      <c r="B11" s="36"/>
      <c r="C11" s="37"/>
      <c r="D11" s="37"/>
    </row>
    <row r="12" spans="1:38" ht="27" customHeight="1">
      <c r="A12" s="267" t="s">
        <v>33</v>
      </c>
      <c r="B12" s="260" t="s">
        <v>4</v>
      </c>
      <c r="C12" s="260"/>
      <c r="D12" s="260"/>
      <c r="E12" s="306"/>
      <c r="F12" s="306"/>
      <c r="G12" s="306"/>
      <c r="H12" s="306"/>
      <c r="I12" s="306"/>
      <c r="J12" s="306"/>
      <c r="K12" s="306"/>
      <c r="L12" s="306"/>
      <c r="M12" s="306"/>
      <c r="N12" s="306"/>
      <c r="O12" s="306"/>
      <c r="P12" s="306"/>
      <c r="Q12" s="306"/>
      <c r="R12" s="306"/>
      <c r="S12" s="306"/>
      <c r="T12" s="306"/>
      <c r="U12" s="306"/>
      <c r="V12" s="306"/>
      <c r="W12" s="306"/>
      <c r="X12" s="306"/>
      <c r="Y12" s="306"/>
      <c r="Z12" s="306"/>
      <c r="AA12" s="306"/>
      <c r="AB12" s="307"/>
    </row>
    <row r="13" spans="1:38" ht="27" customHeight="1">
      <c r="A13" s="268"/>
      <c r="B13" s="261" t="s">
        <v>5</v>
      </c>
      <c r="C13" s="261"/>
      <c r="D13" s="261"/>
      <c r="E13" s="304"/>
      <c r="F13" s="304"/>
      <c r="G13" s="304"/>
      <c r="H13" s="304"/>
      <c r="I13" s="304"/>
      <c r="J13" s="304"/>
      <c r="K13" s="304"/>
      <c r="L13" s="304"/>
      <c r="M13" s="304"/>
      <c r="N13" s="304"/>
      <c r="O13" s="304"/>
      <c r="P13" s="304"/>
      <c r="Q13" s="304"/>
      <c r="R13" s="304"/>
      <c r="S13" s="304"/>
      <c r="T13" s="304"/>
      <c r="U13" s="304"/>
      <c r="V13" s="304"/>
      <c r="W13" s="304"/>
      <c r="X13" s="304"/>
      <c r="Y13" s="304"/>
      <c r="Z13" s="304"/>
      <c r="AA13" s="304"/>
      <c r="AB13" s="305"/>
      <c r="AC13" s="36"/>
      <c r="AD13" s="36"/>
      <c r="AE13" s="36"/>
      <c r="AF13" s="36"/>
      <c r="AG13" s="36"/>
      <c r="AH13" s="36"/>
      <c r="AI13" s="36"/>
      <c r="AJ13" s="36"/>
    </row>
    <row r="14" spans="1:38" ht="27" customHeight="1">
      <c r="A14" s="268"/>
      <c r="B14" s="298" t="s">
        <v>34</v>
      </c>
      <c r="C14" s="298"/>
      <c r="D14" s="299"/>
      <c r="E14" s="157" t="s">
        <v>6</v>
      </c>
      <c r="F14" s="157"/>
      <c r="G14" s="157"/>
      <c r="H14" s="264"/>
      <c r="I14" s="264"/>
      <c r="J14" s="157" t="s">
        <v>7</v>
      </c>
      <c r="K14" s="264"/>
      <c r="L14" s="264"/>
      <c r="M14" s="264"/>
      <c r="N14" s="157" t="s">
        <v>8</v>
      </c>
      <c r="O14" s="157"/>
      <c r="P14" s="157"/>
      <c r="Q14" s="157"/>
      <c r="R14" s="157"/>
      <c r="S14" s="157"/>
      <c r="T14" s="157"/>
      <c r="U14" s="157"/>
      <c r="V14" s="157"/>
      <c r="W14" s="157"/>
      <c r="X14" s="157"/>
      <c r="Y14" s="157"/>
      <c r="Z14" s="157"/>
      <c r="AA14" s="157"/>
      <c r="AB14" s="158"/>
      <c r="AC14" s="36"/>
      <c r="AD14" s="36"/>
      <c r="AE14" s="36"/>
      <c r="AF14" s="36"/>
      <c r="AG14" s="36"/>
      <c r="AH14" s="36"/>
      <c r="AI14" s="36"/>
      <c r="AJ14" s="36"/>
    </row>
    <row r="15" spans="1:38" ht="27" customHeight="1">
      <c r="A15" s="268"/>
      <c r="B15" s="300"/>
      <c r="C15" s="300"/>
      <c r="D15" s="301"/>
      <c r="E15" s="308"/>
      <c r="F15" s="304"/>
      <c r="G15" s="304"/>
      <c r="H15" s="304"/>
      <c r="I15" s="304"/>
      <c r="J15" s="304"/>
      <c r="K15" s="304"/>
      <c r="L15" s="304"/>
      <c r="M15" s="304"/>
      <c r="N15" s="304"/>
      <c r="O15" s="304"/>
      <c r="P15" s="304"/>
      <c r="Q15" s="304"/>
      <c r="R15" s="304"/>
      <c r="S15" s="304"/>
      <c r="T15" s="304"/>
      <c r="U15" s="304"/>
      <c r="V15" s="304"/>
      <c r="W15" s="304"/>
      <c r="X15" s="304"/>
      <c r="Y15" s="304"/>
      <c r="Z15" s="304"/>
      <c r="AA15" s="304"/>
      <c r="AB15" s="305"/>
    </row>
    <row r="16" spans="1:38" ht="27" customHeight="1">
      <c r="A16" s="268"/>
      <c r="B16" s="263" t="s">
        <v>9</v>
      </c>
      <c r="C16" s="263"/>
      <c r="D16" s="263"/>
      <c r="E16" s="263"/>
      <c r="F16" s="263"/>
      <c r="G16" s="263"/>
      <c r="H16" s="263"/>
      <c r="I16" s="302"/>
      <c r="J16" s="262" t="s">
        <v>10</v>
      </c>
      <c r="K16" s="263"/>
      <c r="L16" s="263"/>
      <c r="M16" s="313"/>
      <c r="N16" s="313"/>
      <c r="O16" s="313"/>
      <c r="P16" s="313"/>
      <c r="Q16" s="314"/>
      <c r="R16" s="262" t="s">
        <v>35</v>
      </c>
      <c r="S16" s="263"/>
      <c r="T16" s="263"/>
      <c r="U16" s="317"/>
      <c r="V16" s="317"/>
      <c r="W16" s="317"/>
      <c r="X16" s="317"/>
      <c r="Y16" s="317"/>
      <c r="Z16" s="317"/>
      <c r="AA16" s="317"/>
      <c r="AB16" s="318"/>
    </row>
    <row r="17" spans="1:38" ht="27" customHeight="1">
      <c r="A17" s="268"/>
      <c r="B17" s="263" t="s">
        <v>11</v>
      </c>
      <c r="C17" s="263"/>
      <c r="D17" s="263"/>
      <c r="E17" s="263"/>
      <c r="F17" s="263"/>
      <c r="G17" s="263"/>
      <c r="H17" s="263"/>
      <c r="I17" s="302"/>
      <c r="J17" s="262" t="s">
        <v>12</v>
      </c>
      <c r="K17" s="263"/>
      <c r="L17" s="263"/>
      <c r="M17" s="311"/>
      <c r="N17" s="311"/>
      <c r="O17" s="311"/>
      <c r="P17" s="311"/>
      <c r="Q17" s="312"/>
      <c r="R17" s="262" t="s">
        <v>13</v>
      </c>
      <c r="S17" s="263"/>
      <c r="T17" s="263"/>
      <c r="U17" s="311"/>
      <c r="V17" s="311"/>
      <c r="W17" s="311"/>
      <c r="X17" s="311"/>
      <c r="Y17" s="311"/>
      <c r="Z17" s="311"/>
      <c r="AA17" s="311"/>
      <c r="AB17" s="316"/>
      <c r="AL17" s="36"/>
    </row>
    <row r="18" spans="1:38" ht="27" customHeight="1" thickBot="1">
      <c r="A18" s="269"/>
      <c r="B18" s="266" t="s">
        <v>15</v>
      </c>
      <c r="C18" s="266"/>
      <c r="D18" s="266"/>
      <c r="E18" s="266"/>
      <c r="F18" s="266"/>
      <c r="G18" s="266"/>
      <c r="H18" s="266"/>
      <c r="I18" s="303"/>
      <c r="J18" s="265" t="s">
        <v>12</v>
      </c>
      <c r="K18" s="266"/>
      <c r="L18" s="266"/>
      <c r="M18" s="309"/>
      <c r="N18" s="309"/>
      <c r="O18" s="309"/>
      <c r="P18" s="309"/>
      <c r="Q18" s="310"/>
      <c r="R18" s="265" t="s">
        <v>13</v>
      </c>
      <c r="S18" s="266"/>
      <c r="T18" s="266"/>
      <c r="U18" s="309"/>
      <c r="V18" s="309"/>
      <c r="W18" s="309"/>
      <c r="X18" s="309"/>
      <c r="Y18" s="309"/>
      <c r="Z18" s="309"/>
      <c r="AA18" s="309"/>
      <c r="AB18" s="315"/>
      <c r="AC18" s="36"/>
      <c r="AD18" s="36"/>
      <c r="AE18" s="36"/>
      <c r="AF18" s="36"/>
      <c r="AG18" s="36"/>
      <c r="AH18" s="36"/>
      <c r="AI18" s="36"/>
      <c r="AJ18" s="36"/>
    </row>
    <row r="19" spans="1:38" ht="15.75" customHeight="1">
      <c r="A19" s="159"/>
      <c r="B19" s="152"/>
      <c r="C19" s="153"/>
      <c r="D19" s="153"/>
      <c r="E19" s="152"/>
      <c r="F19" s="152"/>
      <c r="G19" s="152"/>
      <c r="H19" s="152"/>
      <c r="I19" s="152"/>
      <c r="J19" s="152"/>
      <c r="K19" s="152"/>
      <c r="L19" s="152"/>
      <c r="M19" s="152"/>
      <c r="N19" s="152"/>
      <c r="O19" s="152"/>
      <c r="P19" s="152"/>
      <c r="Q19" s="152"/>
      <c r="R19" s="152"/>
      <c r="S19" s="160"/>
      <c r="T19" s="160"/>
      <c r="U19" s="160"/>
      <c r="V19" s="160"/>
      <c r="W19" s="160"/>
      <c r="X19" s="160"/>
      <c r="Y19" s="160"/>
      <c r="Z19" s="161"/>
      <c r="AA19" s="152"/>
      <c r="AB19" s="152"/>
      <c r="AC19" s="36"/>
      <c r="AD19" s="36"/>
      <c r="AE19" s="36"/>
      <c r="AF19" s="42"/>
      <c r="AG19" s="42"/>
      <c r="AH19" s="42"/>
      <c r="AI19" s="42"/>
      <c r="AJ19" s="42"/>
      <c r="AK19" s="42"/>
      <c r="AL19" s="42"/>
    </row>
    <row r="20" spans="1:38" ht="15.75" customHeight="1" thickBot="1">
      <c r="A20" s="159"/>
      <c r="B20" s="152"/>
      <c r="C20" s="153"/>
      <c r="D20" s="153"/>
      <c r="E20" s="152"/>
      <c r="F20" s="152"/>
      <c r="G20" s="152"/>
      <c r="H20" s="152"/>
      <c r="I20" s="152"/>
      <c r="J20" s="152"/>
      <c r="K20" s="152"/>
      <c r="L20" s="152"/>
      <c r="M20" s="152"/>
      <c r="N20" s="152"/>
      <c r="O20" s="152"/>
      <c r="P20" s="152"/>
      <c r="Q20" s="152"/>
      <c r="R20" s="152"/>
      <c r="S20" s="160"/>
      <c r="T20" s="160"/>
      <c r="U20" s="160"/>
      <c r="V20" s="160"/>
      <c r="W20" s="160"/>
      <c r="X20" s="160"/>
      <c r="Y20" s="160"/>
      <c r="Z20" s="161"/>
      <c r="AA20" s="152"/>
      <c r="AB20" s="152"/>
      <c r="AC20" s="36"/>
      <c r="AD20" s="36"/>
      <c r="AE20" s="36"/>
      <c r="AF20" s="42"/>
      <c r="AG20" s="42"/>
      <c r="AH20" s="42"/>
      <c r="AI20" s="42"/>
      <c r="AJ20" s="42"/>
      <c r="AK20" s="42"/>
      <c r="AL20" s="42"/>
    </row>
    <row r="21" spans="1:38" ht="27" customHeight="1" thickBot="1">
      <c r="A21" s="271" t="s">
        <v>199</v>
      </c>
      <c r="B21" s="240"/>
      <c r="C21" s="240"/>
      <c r="D21" s="240"/>
      <c r="E21" s="240"/>
      <c r="F21" s="240"/>
      <c r="G21" s="240"/>
      <c r="H21" s="240"/>
      <c r="I21" s="241"/>
      <c r="J21" s="271" t="s">
        <v>143</v>
      </c>
      <c r="K21" s="240"/>
      <c r="L21" s="240"/>
      <c r="M21" s="319"/>
      <c r="N21" s="242">
        <f ca="1">T81</f>
        <v>0</v>
      </c>
      <c r="O21" s="243"/>
      <c r="P21" s="240" t="s">
        <v>144</v>
      </c>
      <c r="Q21" s="241"/>
      <c r="R21" s="271" t="s">
        <v>146</v>
      </c>
      <c r="S21" s="240"/>
      <c r="T21" s="242">
        <f ca="1">X81</f>
        <v>0</v>
      </c>
      <c r="U21" s="243"/>
      <c r="V21" s="243"/>
      <c r="W21" s="243"/>
      <c r="X21" s="243"/>
      <c r="Y21" s="243"/>
      <c r="Z21" s="243"/>
      <c r="AA21" s="240" t="s">
        <v>145</v>
      </c>
      <c r="AB21" s="241"/>
      <c r="AC21" s="36"/>
      <c r="AD21" s="36"/>
      <c r="AE21" s="36"/>
      <c r="AF21" s="42"/>
      <c r="AG21" s="42"/>
      <c r="AH21" s="42"/>
      <c r="AI21" s="42"/>
      <c r="AJ21" s="42"/>
      <c r="AK21" s="42"/>
      <c r="AL21" s="42"/>
    </row>
    <row r="22" spans="1:38" ht="17.25" customHeight="1">
      <c r="A22" s="114" t="s">
        <v>179</v>
      </c>
      <c r="B22" s="153"/>
      <c r="C22" s="153"/>
      <c r="D22" s="153"/>
      <c r="E22" s="153"/>
      <c r="F22" s="153"/>
      <c r="G22" s="153"/>
      <c r="H22" s="153"/>
      <c r="I22" s="153"/>
      <c r="J22" s="153"/>
      <c r="K22" s="153"/>
      <c r="L22" s="153"/>
      <c r="M22" s="153"/>
      <c r="N22" s="165"/>
      <c r="O22" s="165"/>
      <c r="P22" s="153"/>
      <c r="Q22" s="153"/>
      <c r="R22" s="153"/>
      <c r="S22" s="153"/>
      <c r="T22" s="165"/>
      <c r="U22" s="165"/>
      <c r="V22" s="165"/>
      <c r="W22" s="165"/>
      <c r="X22" s="165"/>
      <c r="Y22" s="165"/>
      <c r="Z22" s="165"/>
      <c r="AA22" s="153"/>
      <c r="AB22" s="153"/>
      <c r="AC22" s="36"/>
      <c r="AD22" s="36"/>
      <c r="AE22" s="36"/>
      <c r="AF22" s="42"/>
      <c r="AG22" s="42"/>
      <c r="AH22" s="42"/>
      <c r="AI22" s="42"/>
      <c r="AJ22" s="42"/>
      <c r="AK22" s="42"/>
      <c r="AL22" s="42"/>
    </row>
    <row r="23" spans="1:38" ht="48.75" customHeight="1">
      <c r="A23" s="320" t="s">
        <v>200</v>
      </c>
      <c r="B23" s="320"/>
      <c r="C23" s="320"/>
      <c r="D23" s="320"/>
      <c r="E23" s="320"/>
      <c r="F23" s="320"/>
      <c r="G23" s="320"/>
      <c r="H23" s="320"/>
      <c r="I23" s="320"/>
      <c r="J23" s="320"/>
      <c r="K23" s="320"/>
      <c r="L23" s="320"/>
      <c r="M23" s="320"/>
      <c r="N23" s="320"/>
      <c r="O23" s="320"/>
      <c r="P23" s="320"/>
      <c r="Q23" s="320"/>
      <c r="R23" s="320"/>
      <c r="S23" s="320"/>
      <c r="T23" s="320"/>
      <c r="U23" s="320"/>
      <c r="V23" s="320"/>
      <c r="W23" s="320"/>
      <c r="X23" s="320"/>
      <c r="Y23" s="320"/>
      <c r="Z23" s="320"/>
      <c r="AA23" s="320"/>
      <c r="AB23" s="320"/>
      <c r="AC23" s="36"/>
      <c r="AD23" s="36"/>
      <c r="AE23" s="36"/>
      <c r="AF23" s="42"/>
      <c r="AG23" s="42"/>
      <c r="AH23" s="42"/>
      <c r="AI23" s="42"/>
      <c r="AJ23" s="42"/>
      <c r="AK23" s="42"/>
      <c r="AL23" s="42"/>
    </row>
    <row r="24" spans="1:38" ht="15.75" customHeight="1">
      <c r="A24" s="41"/>
      <c r="B24" s="36"/>
      <c r="C24" s="37"/>
      <c r="D24" s="37"/>
      <c r="E24" s="36"/>
      <c r="F24" s="36"/>
      <c r="G24" s="36"/>
      <c r="H24" s="36"/>
      <c r="I24" s="36"/>
      <c r="J24" s="36"/>
      <c r="K24" s="36"/>
      <c r="L24" s="36"/>
      <c r="M24" s="36"/>
      <c r="N24" s="36"/>
      <c r="O24" s="36"/>
      <c r="P24" s="36"/>
      <c r="Q24" s="36"/>
      <c r="R24" s="36"/>
      <c r="S24" s="42"/>
      <c r="T24" s="42"/>
      <c r="U24" s="42"/>
      <c r="V24" s="42"/>
      <c r="W24" s="42"/>
      <c r="X24" s="42"/>
      <c r="Y24" s="42"/>
      <c r="Z24" s="43"/>
      <c r="AA24" s="36"/>
      <c r="AB24" s="36"/>
      <c r="AC24" s="36"/>
      <c r="AD24" s="36"/>
      <c r="AE24" s="36"/>
      <c r="AF24" s="42"/>
      <c r="AG24" s="42"/>
      <c r="AH24" s="42"/>
      <c r="AI24" s="42"/>
      <c r="AJ24" s="42"/>
      <c r="AK24" s="42"/>
      <c r="AL24" s="42"/>
    </row>
    <row r="25" spans="1:38" ht="21" customHeight="1" thickBot="1">
      <c r="A25" s="114" t="s">
        <v>148</v>
      </c>
      <c r="B25" s="36"/>
      <c r="C25" s="37"/>
      <c r="D25" s="37"/>
      <c r="E25" s="36"/>
      <c r="F25" s="36"/>
      <c r="G25" s="36"/>
      <c r="H25" s="36"/>
      <c r="I25" s="36"/>
      <c r="J25" s="36"/>
      <c r="K25" s="36"/>
      <c r="L25" s="36"/>
      <c r="M25" s="36"/>
      <c r="N25" s="36"/>
      <c r="O25" s="36"/>
      <c r="P25" s="36"/>
      <c r="Q25" s="36"/>
      <c r="R25" s="36"/>
      <c r="S25" s="42"/>
      <c r="T25" s="42"/>
      <c r="U25" s="42"/>
      <c r="V25" s="42"/>
      <c r="W25" s="42"/>
      <c r="X25" s="42"/>
      <c r="Y25" s="42"/>
      <c r="Z25" s="43"/>
      <c r="AA25" s="36"/>
      <c r="AB25" s="36"/>
      <c r="AC25" s="36"/>
      <c r="AD25" s="36"/>
      <c r="AE25" s="36"/>
      <c r="AF25" s="42"/>
      <c r="AG25" s="42"/>
      <c r="AH25" s="42"/>
      <c r="AI25" s="42"/>
      <c r="AJ25" s="42"/>
      <c r="AK25" s="42"/>
      <c r="AL25" s="42"/>
    </row>
    <row r="26" spans="1:38" ht="27" customHeight="1" thickBot="1">
      <c r="A26" s="271" t="s">
        <v>149</v>
      </c>
      <c r="B26" s="240"/>
      <c r="C26" s="240"/>
      <c r="D26" s="241"/>
      <c r="E26" s="162"/>
      <c r="F26" s="163"/>
      <c r="G26" s="163"/>
      <c r="H26" s="163"/>
      <c r="I26" s="163"/>
      <c r="J26" s="163"/>
      <c r="K26" s="163"/>
      <c r="L26" s="163"/>
      <c r="M26" s="163"/>
      <c r="N26" s="163"/>
      <c r="O26" s="164"/>
      <c r="P26" s="257" t="s">
        <v>150</v>
      </c>
      <c r="Q26" s="258"/>
      <c r="R26" s="259"/>
      <c r="S26" s="254"/>
      <c r="T26" s="255"/>
      <c r="U26" s="255"/>
      <c r="V26" s="255"/>
      <c r="W26" s="255"/>
      <c r="X26" s="255"/>
      <c r="Y26" s="255"/>
      <c r="Z26" s="255"/>
      <c r="AA26" s="255"/>
      <c r="AB26" s="256"/>
      <c r="AC26" s="36"/>
      <c r="AD26" s="36"/>
      <c r="AE26" s="36"/>
      <c r="AF26" s="42"/>
      <c r="AG26" s="42"/>
      <c r="AH26" s="42"/>
      <c r="AI26" s="42"/>
      <c r="AJ26" s="42"/>
      <c r="AK26" s="42"/>
      <c r="AL26" s="42"/>
    </row>
    <row r="27" spans="1:38" ht="27" customHeight="1" thickBot="1">
      <c r="A27" s="271" t="s">
        <v>151</v>
      </c>
      <c r="B27" s="240"/>
      <c r="C27" s="241"/>
      <c r="D27" s="254"/>
      <c r="E27" s="256"/>
      <c r="F27" s="271" t="s">
        <v>152</v>
      </c>
      <c r="G27" s="240"/>
      <c r="H27" s="241"/>
      <c r="I27" s="254"/>
      <c r="J27" s="255"/>
      <c r="K27" s="255"/>
      <c r="L27" s="256"/>
      <c r="M27" s="271" t="s">
        <v>153</v>
      </c>
      <c r="N27" s="240"/>
      <c r="O27" s="241"/>
      <c r="P27" s="254"/>
      <c r="Q27" s="255"/>
      <c r="R27" s="255"/>
      <c r="S27" s="255"/>
      <c r="T27" s="255"/>
      <c r="U27" s="255"/>
      <c r="V27" s="255"/>
      <c r="W27" s="255"/>
      <c r="X27" s="255"/>
      <c r="Y27" s="255"/>
      <c r="Z27" s="255"/>
      <c r="AA27" s="255"/>
      <c r="AB27" s="256"/>
      <c r="AC27" s="36"/>
      <c r="AD27" s="36"/>
      <c r="AE27" s="36"/>
      <c r="AF27" s="42"/>
      <c r="AG27" s="42"/>
      <c r="AH27" s="42"/>
      <c r="AI27" s="42"/>
      <c r="AJ27" s="42"/>
      <c r="AK27" s="42"/>
      <c r="AL27" s="42"/>
    </row>
    <row r="28" spans="1:38" ht="15.75" customHeight="1">
      <c r="A28" s="41"/>
      <c r="B28" s="36"/>
      <c r="C28" s="37"/>
      <c r="D28" s="37"/>
      <c r="E28" s="36"/>
      <c r="F28" s="36"/>
      <c r="G28" s="36"/>
      <c r="H28" s="36"/>
      <c r="I28" s="36"/>
      <c r="J28" s="36"/>
      <c r="K28" s="36"/>
      <c r="L28" s="36"/>
      <c r="M28" s="36"/>
      <c r="N28" s="36"/>
      <c r="O28" s="36"/>
      <c r="P28" s="36"/>
      <c r="Q28" s="36"/>
      <c r="R28" s="36"/>
      <c r="S28" s="42"/>
      <c r="T28" s="42"/>
      <c r="U28" s="42"/>
      <c r="V28" s="42"/>
      <c r="W28" s="42"/>
      <c r="X28" s="42"/>
      <c r="Y28" s="42"/>
      <c r="Z28" s="43"/>
      <c r="AA28" s="36"/>
      <c r="AB28" s="36"/>
      <c r="AC28" s="36"/>
      <c r="AD28" s="36"/>
      <c r="AE28" s="36"/>
      <c r="AF28" s="42"/>
      <c r="AG28" s="42"/>
      <c r="AH28" s="42"/>
      <c r="AI28" s="42"/>
      <c r="AJ28" s="42"/>
      <c r="AK28" s="42"/>
      <c r="AL28" s="42"/>
    </row>
    <row r="29" spans="1:38" ht="15.75" customHeight="1">
      <c r="A29" s="41"/>
      <c r="B29" s="36"/>
      <c r="C29" s="37"/>
      <c r="D29" s="37"/>
      <c r="E29" s="36"/>
      <c r="F29" s="36"/>
      <c r="G29" s="36"/>
      <c r="H29" s="36"/>
      <c r="I29" s="36"/>
      <c r="J29" s="36"/>
      <c r="K29" s="36"/>
      <c r="L29" s="36"/>
      <c r="M29" s="36"/>
      <c r="N29" s="36"/>
      <c r="O29" s="36"/>
      <c r="P29" s="36"/>
      <c r="Q29" s="36"/>
      <c r="R29" s="36"/>
      <c r="S29" s="42"/>
      <c r="T29" s="42"/>
      <c r="U29" s="42"/>
      <c r="V29" s="42"/>
      <c r="W29" s="42"/>
      <c r="X29" s="42"/>
      <c r="Y29" s="42"/>
      <c r="Z29" s="43"/>
      <c r="AA29" s="36"/>
      <c r="AB29" s="36"/>
      <c r="AC29" s="36"/>
      <c r="AD29" s="36"/>
      <c r="AE29" s="36"/>
      <c r="AF29" s="42"/>
      <c r="AG29" s="42"/>
      <c r="AH29" s="42"/>
      <c r="AI29" s="42"/>
      <c r="AJ29" s="42"/>
      <c r="AK29" s="42"/>
      <c r="AL29" s="42"/>
    </row>
    <row r="30" spans="1:38" ht="15.75" customHeight="1" thickBot="1">
      <c r="A30" s="36" t="s">
        <v>147</v>
      </c>
      <c r="B30" s="36"/>
      <c r="C30" s="36"/>
      <c r="D30" s="36"/>
      <c r="E30" s="36"/>
      <c r="F30" s="36"/>
      <c r="G30" s="44"/>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row>
    <row r="31" spans="1:38" ht="15.75" customHeight="1" thickBot="1">
      <c r="A31" s="228" t="s">
        <v>240</v>
      </c>
      <c r="B31" s="229"/>
      <c r="C31" s="229"/>
      <c r="D31" s="229"/>
      <c r="E31" s="229"/>
      <c r="F31" s="229"/>
      <c r="G31" s="229"/>
      <c r="H31" s="229"/>
      <c r="I31" s="229"/>
      <c r="J31" s="229"/>
      <c r="K31" s="229"/>
      <c r="L31" s="229"/>
      <c r="M31" s="229"/>
      <c r="N31" s="229"/>
      <c r="O31" s="229"/>
      <c r="P31" s="229"/>
      <c r="Q31" s="229"/>
      <c r="R31" s="229"/>
      <c r="S31" s="230"/>
      <c r="T31" s="293" t="s">
        <v>38</v>
      </c>
      <c r="U31" s="294"/>
      <c r="V31" s="294"/>
      <c r="W31" s="295"/>
      <c r="X31" s="323" t="s">
        <v>16</v>
      </c>
      <c r="Y31" s="323"/>
      <c r="Z31" s="323"/>
      <c r="AA31" s="323"/>
      <c r="AB31" s="324"/>
      <c r="AC31" s="296"/>
      <c r="AD31" s="296"/>
      <c r="AE31" s="296"/>
      <c r="AF31" s="296"/>
      <c r="AG31" s="322"/>
      <c r="AH31" s="322"/>
      <c r="AI31" s="322"/>
      <c r="AJ31" s="322"/>
      <c r="AK31" s="322"/>
      <c r="AL31" s="322"/>
    </row>
    <row r="32" spans="1:38" ht="15.75" customHeight="1">
      <c r="A32" s="270" t="s">
        <v>57</v>
      </c>
      <c r="B32" s="45">
        <v>1</v>
      </c>
      <c r="C32" s="46" t="s">
        <v>30</v>
      </c>
      <c r="D32" s="46"/>
      <c r="E32" s="46"/>
      <c r="F32" s="46"/>
      <c r="G32" s="46"/>
      <c r="H32" s="46"/>
      <c r="I32" s="46"/>
      <c r="J32" s="46"/>
      <c r="K32" s="46"/>
      <c r="L32" s="46"/>
      <c r="M32" s="46"/>
      <c r="N32" s="46"/>
      <c r="O32" s="46"/>
      <c r="P32" s="46"/>
      <c r="Q32" s="46"/>
      <c r="R32" s="46"/>
      <c r="S32" s="47"/>
      <c r="T32" s="246">
        <f ca="1">COUNTIFS(申請額一覧!$E$4:$E$503,C32,申請額一覧!$K$4:$K$503,"&gt;0")</f>
        <v>0</v>
      </c>
      <c r="U32" s="247"/>
      <c r="V32" s="248" t="s">
        <v>17</v>
      </c>
      <c r="W32" s="249"/>
      <c r="X32" s="287">
        <f ca="1">SUMIF(申請額一覧!$E$4:$E$503,C32,申請額一覧!$K$4:$K$503)</f>
        <v>0</v>
      </c>
      <c r="Y32" s="288"/>
      <c r="Z32" s="288"/>
      <c r="AA32" s="288"/>
      <c r="AB32" s="48" t="s">
        <v>94</v>
      </c>
      <c r="AC32" s="273"/>
      <c r="AD32" s="273"/>
      <c r="AE32" s="274"/>
      <c r="AF32" s="274"/>
      <c r="AG32" s="272"/>
      <c r="AH32" s="272"/>
      <c r="AI32" s="272"/>
      <c r="AJ32" s="272"/>
      <c r="AK32" s="49"/>
      <c r="AL32" s="49"/>
    </row>
    <row r="33" spans="1:38" ht="15.75" customHeight="1">
      <c r="A33" s="270"/>
      <c r="B33" s="50">
        <v>2</v>
      </c>
      <c r="C33" s="51" t="s">
        <v>31</v>
      </c>
      <c r="D33" s="51"/>
      <c r="E33" s="51"/>
      <c r="F33" s="51"/>
      <c r="G33" s="51"/>
      <c r="H33" s="51"/>
      <c r="I33" s="51"/>
      <c r="J33" s="51"/>
      <c r="K33" s="51"/>
      <c r="L33" s="51"/>
      <c r="M33" s="51"/>
      <c r="N33" s="51"/>
      <c r="O33" s="51"/>
      <c r="P33" s="51"/>
      <c r="Q33" s="51"/>
      <c r="R33" s="51"/>
      <c r="S33" s="52"/>
      <c r="T33" s="224">
        <f ca="1">COUNTIFS(申請額一覧!$E$4:$E$503,C33,申請額一覧!$K$4:$K$503,"&gt;0")</f>
        <v>0</v>
      </c>
      <c r="U33" s="225"/>
      <c r="V33" s="226" t="s">
        <v>17</v>
      </c>
      <c r="W33" s="227"/>
      <c r="X33" s="222">
        <f ca="1">SUMIF(申請額一覧!$E$4:$E$503,C33,申請額一覧!$K$4:$K$503)</f>
        <v>0</v>
      </c>
      <c r="Y33" s="223"/>
      <c r="Z33" s="223"/>
      <c r="AA33" s="223"/>
      <c r="AB33" s="53" t="s">
        <v>94</v>
      </c>
      <c r="AC33" s="273"/>
      <c r="AD33" s="273"/>
      <c r="AE33" s="274"/>
      <c r="AF33" s="274"/>
      <c r="AG33" s="272"/>
      <c r="AH33" s="272"/>
      <c r="AI33" s="272"/>
      <c r="AJ33" s="272"/>
      <c r="AK33" s="54"/>
      <c r="AL33" s="49"/>
    </row>
    <row r="34" spans="1:38" ht="15.75" customHeight="1">
      <c r="A34" s="270"/>
      <c r="B34" s="45">
        <v>3</v>
      </c>
      <c r="C34" s="51" t="s">
        <v>32</v>
      </c>
      <c r="D34" s="51"/>
      <c r="E34" s="51"/>
      <c r="F34" s="51"/>
      <c r="G34" s="51"/>
      <c r="H34" s="51"/>
      <c r="I34" s="51"/>
      <c r="J34" s="51"/>
      <c r="K34" s="51"/>
      <c r="L34" s="51"/>
      <c r="M34" s="51"/>
      <c r="N34" s="51"/>
      <c r="O34" s="51"/>
      <c r="P34" s="51"/>
      <c r="Q34" s="51"/>
      <c r="R34" s="51"/>
      <c r="S34" s="52"/>
      <c r="T34" s="224">
        <f ca="1">COUNTIFS(申請額一覧!$E$4:$E$503,C34,申請額一覧!$K$4:$K$503,"&gt;0")</f>
        <v>0</v>
      </c>
      <c r="U34" s="225"/>
      <c r="V34" s="226" t="s">
        <v>17</v>
      </c>
      <c r="W34" s="227"/>
      <c r="X34" s="222">
        <f ca="1">SUMIF(申請額一覧!$E$4:$E$503,C34,申請額一覧!$K$4:$K$503)</f>
        <v>0</v>
      </c>
      <c r="Y34" s="223"/>
      <c r="Z34" s="223"/>
      <c r="AA34" s="223"/>
      <c r="AB34" s="53" t="s">
        <v>94</v>
      </c>
      <c r="AC34" s="273"/>
      <c r="AD34" s="273"/>
      <c r="AE34" s="274"/>
      <c r="AF34" s="274"/>
      <c r="AG34" s="272"/>
      <c r="AH34" s="272"/>
      <c r="AI34" s="272"/>
      <c r="AJ34" s="272"/>
      <c r="AK34" s="54"/>
      <c r="AL34" s="49"/>
    </row>
    <row r="35" spans="1:38" ht="15.75" customHeight="1">
      <c r="A35" s="270"/>
      <c r="B35" s="45">
        <v>4</v>
      </c>
      <c r="C35" s="58" t="s">
        <v>37</v>
      </c>
      <c r="D35" s="51"/>
      <c r="E35" s="51"/>
      <c r="F35" s="51"/>
      <c r="G35" s="51"/>
      <c r="H35" s="51"/>
      <c r="I35" s="51"/>
      <c r="J35" s="51"/>
      <c r="K35" s="51"/>
      <c r="L35" s="51"/>
      <c r="M35" s="51"/>
      <c r="N35" s="51"/>
      <c r="O35" s="51"/>
      <c r="P35" s="51"/>
      <c r="Q35" s="51"/>
      <c r="R35" s="51"/>
      <c r="S35" s="51"/>
      <c r="T35" s="224">
        <f ca="1">COUNTIFS(申請額一覧!$E$4:$E$503,C35,申請額一覧!$K$4:$K$503,"&gt;0")</f>
        <v>0</v>
      </c>
      <c r="U35" s="225"/>
      <c r="V35" s="226" t="s">
        <v>17</v>
      </c>
      <c r="W35" s="227"/>
      <c r="X35" s="222">
        <f ca="1">SUMIF(申請額一覧!$E$4:$E$503,C35,申請額一覧!$K$4:$K$503)</f>
        <v>0</v>
      </c>
      <c r="Y35" s="223"/>
      <c r="Z35" s="223"/>
      <c r="AA35" s="223"/>
      <c r="AB35" s="55" t="s">
        <v>94</v>
      </c>
      <c r="AC35" s="273"/>
      <c r="AD35" s="273"/>
      <c r="AE35" s="274"/>
      <c r="AF35" s="274"/>
      <c r="AG35" s="272"/>
      <c r="AH35" s="272"/>
      <c r="AI35" s="272"/>
      <c r="AJ35" s="272"/>
      <c r="AK35" s="49"/>
      <c r="AL35" s="49"/>
    </row>
    <row r="36" spans="1:38" ht="15.75" customHeight="1">
      <c r="A36" s="270"/>
      <c r="B36" s="50">
        <v>5</v>
      </c>
      <c r="C36" s="51" t="s">
        <v>122</v>
      </c>
      <c r="D36" s="51"/>
      <c r="E36" s="51"/>
      <c r="F36" s="51"/>
      <c r="G36" s="51"/>
      <c r="H36" s="51"/>
      <c r="I36" s="51"/>
      <c r="J36" s="51"/>
      <c r="K36" s="51"/>
      <c r="L36" s="51"/>
      <c r="M36" s="51"/>
      <c r="N36" s="51"/>
      <c r="O36" s="51"/>
      <c r="P36" s="51"/>
      <c r="Q36" s="51"/>
      <c r="R36" s="51"/>
      <c r="S36" s="51"/>
      <c r="T36" s="224">
        <f ca="1">COUNTIFS(申請額一覧!$E$4:$E$503,C36,申請額一覧!$K$4:$K$503,"&gt;0")</f>
        <v>0</v>
      </c>
      <c r="U36" s="225"/>
      <c r="V36" s="226" t="s">
        <v>17</v>
      </c>
      <c r="W36" s="227"/>
      <c r="X36" s="222">
        <f ca="1">SUMIF(申請額一覧!$E$4:$E$503,C36,申請額一覧!$K$4:$K$503)</f>
        <v>0</v>
      </c>
      <c r="Y36" s="223"/>
      <c r="Z36" s="223"/>
      <c r="AA36" s="223"/>
      <c r="AB36" s="55" t="s">
        <v>94</v>
      </c>
      <c r="AC36" s="273"/>
      <c r="AD36" s="273"/>
      <c r="AE36" s="274"/>
      <c r="AF36" s="274"/>
      <c r="AG36" s="272"/>
      <c r="AH36" s="272"/>
      <c r="AI36" s="272"/>
      <c r="AJ36" s="272"/>
      <c r="AK36" s="49"/>
      <c r="AL36" s="49"/>
    </row>
    <row r="37" spans="1:38" ht="15.75" customHeight="1">
      <c r="A37" s="270"/>
      <c r="B37" s="56">
        <v>6</v>
      </c>
      <c r="C37" s="51" t="s">
        <v>54</v>
      </c>
      <c r="D37" s="51"/>
      <c r="E37" s="51"/>
      <c r="F37" s="51"/>
      <c r="G37" s="51"/>
      <c r="H37" s="51"/>
      <c r="I37" s="51"/>
      <c r="J37" s="51"/>
      <c r="K37" s="51"/>
      <c r="L37" s="51"/>
      <c r="M37" s="51"/>
      <c r="N37" s="51"/>
      <c r="O37" s="51"/>
      <c r="P37" s="51"/>
      <c r="Q37" s="51"/>
      <c r="R37" s="51"/>
      <c r="S37" s="51"/>
      <c r="T37" s="224">
        <f ca="1">COUNTIFS(申請額一覧!$E$4:$E$503,C37,申請額一覧!$K$4:$K$503,"&gt;0")</f>
        <v>0</v>
      </c>
      <c r="U37" s="225"/>
      <c r="V37" s="226" t="s">
        <v>17</v>
      </c>
      <c r="W37" s="227"/>
      <c r="X37" s="222">
        <f ca="1">SUMIF(申請額一覧!$E$4:$E$503,C37,申請額一覧!$K$4:$K$503)</f>
        <v>0</v>
      </c>
      <c r="Y37" s="223"/>
      <c r="Z37" s="223"/>
      <c r="AA37" s="223"/>
      <c r="AB37" s="53" t="s">
        <v>94</v>
      </c>
      <c r="AC37" s="273"/>
      <c r="AD37" s="273"/>
      <c r="AE37" s="274"/>
      <c r="AF37" s="274"/>
      <c r="AG37" s="272"/>
      <c r="AH37" s="272"/>
      <c r="AI37" s="272"/>
      <c r="AJ37" s="272"/>
      <c r="AK37" s="54"/>
      <c r="AL37" s="49"/>
    </row>
    <row r="38" spans="1:38" ht="15.75" customHeight="1">
      <c r="A38" s="270"/>
      <c r="B38" s="57">
        <v>7</v>
      </c>
      <c r="C38" s="51" t="s">
        <v>55</v>
      </c>
      <c r="D38" s="51"/>
      <c r="E38" s="51"/>
      <c r="F38" s="51"/>
      <c r="G38" s="58"/>
      <c r="H38" s="51"/>
      <c r="I38" s="51"/>
      <c r="J38" s="51"/>
      <c r="K38" s="51"/>
      <c r="L38" s="51"/>
      <c r="M38" s="51"/>
      <c r="N38" s="51"/>
      <c r="O38" s="51"/>
      <c r="P38" s="51"/>
      <c r="Q38" s="51"/>
      <c r="R38" s="51"/>
      <c r="S38" s="51"/>
      <c r="T38" s="224">
        <f ca="1">COUNTIFS(申請額一覧!$E$4:$E$503,C38,申請額一覧!$K$4:$K$503,"&gt;0")</f>
        <v>0</v>
      </c>
      <c r="U38" s="225"/>
      <c r="V38" s="226" t="s">
        <v>17</v>
      </c>
      <c r="W38" s="227"/>
      <c r="X38" s="222">
        <f ca="1">SUMIF(申請額一覧!$E$4:$E$503,C38,申請額一覧!$K$4:$K$503)</f>
        <v>0</v>
      </c>
      <c r="Y38" s="223"/>
      <c r="Z38" s="223"/>
      <c r="AA38" s="223"/>
      <c r="AB38" s="53" t="s">
        <v>94</v>
      </c>
      <c r="AC38" s="273"/>
      <c r="AD38" s="273"/>
      <c r="AE38" s="274"/>
      <c r="AF38" s="274"/>
      <c r="AG38" s="272"/>
      <c r="AH38" s="272"/>
      <c r="AI38" s="272"/>
      <c r="AJ38" s="272"/>
      <c r="AK38" s="54"/>
      <c r="AL38" s="49"/>
    </row>
    <row r="39" spans="1:38" ht="15.75" customHeight="1" thickBot="1">
      <c r="A39" s="270"/>
      <c r="B39" s="57">
        <v>8</v>
      </c>
      <c r="C39" s="59" t="s">
        <v>56</v>
      </c>
      <c r="D39" s="59"/>
      <c r="E39" s="59"/>
      <c r="F39" s="59"/>
      <c r="G39" s="59"/>
      <c r="H39" s="59"/>
      <c r="I39" s="59"/>
      <c r="J39" s="59"/>
      <c r="K39" s="59"/>
      <c r="L39" s="59"/>
      <c r="M39" s="59"/>
      <c r="N39" s="59"/>
      <c r="O39" s="59"/>
      <c r="P39" s="59"/>
      <c r="Q39" s="59"/>
      <c r="R39" s="59"/>
      <c r="S39" s="59"/>
      <c r="T39" s="277">
        <f ca="1">COUNTIFS(申請額一覧!$E$4:$E$503,C39,申請額一覧!$K$4:$K$503,"&gt;0")</f>
        <v>0</v>
      </c>
      <c r="U39" s="278"/>
      <c r="V39" s="289" t="s">
        <v>17</v>
      </c>
      <c r="W39" s="290"/>
      <c r="X39" s="291">
        <f ca="1">SUMIF(申請額一覧!$E$4:$E$503,C39,申請額一覧!$K$4:$K$503)</f>
        <v>0</v>
      </c>
      <c r="Y39" s="292"/>
      <c r="Z39" s="292"/>
      <c r="AA39" s="292"/>
      <c r="AB39" s="60" t="s">
        <v>94</v>
      </c>
      <c r="AC39" s="273"/>
      <c r="AD39" s="273"/>
      <c r="AE39" s="274"/>
      <c r="AF39" s="274"/>
      <c r="AG39" s="272"/>
      <c r="AH39" s="272"/>
      <c r="AI39" s="272"/>
      <c r="AJ39" s="272"/>
      <c r="AK39" s="54"/>
      <c r="AL39" s="49"/>
    </row>
    <row r="40" spans="1:38" ht="15.75" customHeight="1" thickBot="1">
      <c r="A40" s="228" t="s">
        <v>25</v>
      </c>
      <c r="B40" s="229"/>
      <c r="C40" s="229"/>
      <c r="D40" s="229"/>
      <c r="E40" s="229"/>
      <c r="F40" s="229"/>
      <c r="G40" s="229"/>
      <c r="H40" s="229"/>
      <c r="I40" s="229"/>
      <c r="J40" s="229"/>
      <c r="K40" s="229"/>
      <c r="L40" s="229"/>
      <c r="M40" s="229"/>
      <c r="N40" s="229"/>
      <c r="O40" s="229"/>
      <c r="P40" s="229"/>
      <c r="Q40" s="229"/>
      <c r="R40" s="229"/>
      <c r="S40" s="230"/>
      <c r="T40" s="236">
        <f ca="1">SUM(T32:U39)</f>
        <v>0</v>
      </c>
      <c r="U40" s="237"/>
      <c r="V40" s="216" t="s">
        <v>17</v>
      </c>
      <c r="W40" s="217"/>
      <c r="X40" s="234">
        <f ca="1">SUM(X32:AA39)</f>
        <v>0</v>
      </c>
      <c r="Y40" s="235"/>
      <c r="Z40" s="235"/>
      <c r="AA40" s="235"/>
      <c r="AB40" s="61" t="s">
        <v>94</v>
      </c>
      <c r="AC40" s="273"/>
      <c r="AD40" s="273"/>
      <c r="AE40" s="274"/>
      <c r="AF40" s="274"/>
      <c r="AG40" s="272"/>
      <c r="AH40" s="272"/>
      <c r="AI40" s="272"/>
      <c r="AJ40" s="272"/>
      <c r="AK40" s="54"/>
      <c r="AL40" s="49"/>
    </row>
    <row r="41" spans="1:38" ht="15.75" customHeight="1">
      <c r="A41" s="276" t="s">
        <v>36</v>
      </c>
      <c r="B41" s="62">
        <v>9</v>
      </c>
      <c r="C41" s="46" t="s">
        <v>24</v>
      </c>
      <c r="D41" s="46"/>
      <c r="E41" s="46"/>
      <c r="F41" s="46"/>
      <c r="G41" s="46"/>
      <c r="H41" s="46"/>
      <c r="I41" s="46"/>
      <c r="J41" s="46"/>
      <c r="K41" s="46"/>
      <c r="L41" s="46"/>
      <c r="M41" s="46"/>
      <c r="N41" s="46"/>
      <c r="O41" s="46"/>
      <c r="P41" s="46"/>
      <c r="Q41" s="46"/>
      <c r="R41" s="46"/>
      <c r="S41" s="46"/>
      <c r="T41" s="246">
        <f ca="1">COUNTIFS(申請額一覧!$E$4:$E$503,C41,申請額一覧!$K$4:$K$503,"&gt;0")</f>
        <v>0</v>
      </c>
      <c r="U41" s="247"/>
      <c r="V41" s="248" t="s">
        <v>17</v>
      </c>
      <c r="W41" s="249"/>
      <c r="X41" s="287">
        <f ca="1">SUMIF(申請額一覧!$E$4:$E$503,C41,申請額一覧!$K$4:$K$503)</f>
        <v>0</v>
      </c>
      <c r="Y41" s="288"/>
      <c r="Z41" s="288"/>
      <c r="AA41" s="288"/>
      <c r="AB41" s="63" t="s">
        <v>94</v>
      </c>
      <c r="AC41" s="273"/>
      <c r="AD41" s="273"/>
      <c r="AE41" s="274"/>
      <c r="AF41" s="274"/>
      <c r="AG41" s="272"/>
      <c r="AH41" s="272"/>
      <c r="AI41" s="272"/>
      <c r="AJ41" s="272"/>
      <c r="AK41" s="54"/>
      <c r="AL41" s="49"/>
    </row>
    <row r="42" spans="1:38" ht="15.75" customHeight="1">
      <c r="A42" s="276"/>
      <c r="B42" s="64" t="s">
        <v>23</v>
      </c>
      <c r="C42" s="65"/>
      <c r="D42" s="65"/>
      <c r="E42" s="66"/>
      <c r="F42" s="65"/>
      <c r="G42" s="65"/>
      <c r="H42" s="65"/>
      <c r="I42" s="65"/>
      <c r="J42" s="65"/>
      <c r="K42" s="65"/>
      <c r="L42" s="65"/>
      <c r="M42" s="65"/>
      <c r="N42" s="65"/>
      <c r="O42" s="65"/>
      <c r="P42" s="65"/>
      <c r="Q42" s="65"/>
      <c r="R42" s="65"/>
      <c r="S42" s="67"/>
      <c r="T42" s="250"/>
      <c r="U42" s="251"/>
      <c r="V42" s="252"/>
      <c r="W42" s="253"/>
      <c r="X42" s="244"/>
      <c r="Y42" s="245"/>
      <c r="Z42" s="245"/>
      <c r="AA42" s="245"/>
      <c r="AB42" s="68"/>
      <c r="AC42" s="214"/>
      <c r="AD42" s="214"/>
      <c r="AE42" s="215"/>
      <c r="AF42" s="215"/>
      <c r="AG42" s="321"/>
      <c r="AH42" s="321"/>
      <c r="AI42" s="321"/>
      <c r="AJ42" s="321"/>
      <c r="AK42" s="69"/>
      <c r="AL42" s="70"/>
    </row>
    <row r="43" spans="1:38" ht="15.75" customHeight="1">
      <c r="A43" s="276"/>
      <c r="B43" s="71">
        <v>10</v>
      </c>
      <c r="C43" s="72" t="s">
        <v>87</v>
      </c>
      <c r="D43" s="73"/>
      <c r="E43" s="73"/>
      <c r="F43" s="73"/>
      <c r="G43" s="73"/>
      <c r="H43" s="73"/>
      <c r="I43" s="73"/>
      <c r="J43" s="73"/>
      <c r="K43" s="73"/>
      <c r="L43" s="73"/>
      <c r="M43" s="73"/>
      <c r="N43" s="73"/>
      <c r="O43" s="73"/>
      <c r="P43" s="73"/>
      <c r="Q43" s="73"/>
      <c r="R43" s="73"/>
      <c r="S43" s="73"/>
      <c r="T43" s="250">
        <f ca="1">COUNTIFS(申請額一覧!$E$4:$E$503,$B$42&amp;C43,申請額一覧!$K$4:$K$503,"&gt;0")</f>
        <v>0</v>
      </c>
      <c r="U43" s="251"/>
      <c r="V43" s="252" t="s">
        <v>17</v>
      </c>
      <c r="W43" s="253"/>
      <c r="X43" s="244">
        <f ca="1">SUMIF(申請額一覧!$E$4:$E$503,$B$42&amp;C43,申請額一覧!$K$4:$K$503)</f>
        <v>0</v>
      </c>
      <c r="Y43" s="245"/>
      <c r="Z43" s="245"/>
      <c r="AA43" s="245"/>
      <c r="AB43" s="68" t="s">
        <v>94</v>
      </c>
      <c r="AC43" s="74"/>
      <c r="AD43" s="74"/>
      <c r="AE43" s="75"/>
      <c r="AF43" s="75"/>
      <c r="AG43" s="76"/>
      <c r="AH43" s="76"/>
      <c r="AI43" s="76"/>
      <c r="AJ43" s="76"/>
      <c r="AK43" s="69"/>
      <c r="AL43" s="70"/>
    </row>
    <row r="44" spans="1:38" ht="15.75" customHeight="1" thickBot="1">
      <c r="A44" s="276"/>
      <c r="B44" s="77">
        <v>11</v>
      </c>
      <c r="C44" s="78" t="s">
        <v>88</v>
      </c>
      <c r="D44" s="78"/>
      <c r="E44" s="78"/>
      <c r="F44" s="78"/>
      <c r="G44" s="78"/>
      <c r="H44" s="78"/>
      <c r="I44" s="78"/>
      <c r="J44" s="78"/>
      <c r="K44" s="79"/>
      <c r="L44" s="78"/>
      <c r="M44" s="78"/>
      <c r="N44" s="78"/>
      <c r="O44" s="78"/>
      <c r="P44" s="78"/>
      <c r="Q44" s="78"/>
      <c r="R44" s="78"/>
      <c r="S44" s="78"/>
      <c r="T44" s="250">
        <f ca="1">COUNTIFS(申請額一覧!$E$4:$E$503,$B$42&amp;C44,申請額一覧!$K$4:$K$503,"&gt;0")</f>
        <v>0</v>
      </c>
      <c r="U44" s="251"/>
      <c r="V44" s="285" t="s">
        <v>17</v>
      </c>
      <c r="W44" s="286"/>
      <c r="X44" s="244">
        <f ca="1">SUMIF(申請額一覧!$E$4:$E$503,$B$42&amp;C44,申請額一覧!$K$4:$K$503)</f>
        <v>0</v>
      </c>
      <c r="Y44" s="245"/>
      <c r="Z44" s="245"/>
      <c r="AA44" s="245"/>
      <c r="AB44" s="80" t="s">
        <v>94</v>
      </c>
      <c r="AC44" s="214"/>
      <c r="AD44" s="214"/>
      <c r="AE44" s="215"/>
      <c r="AF44" s="215"/>
      <c r="AG44" s="321"/>
      <c r="AH44" s="321"/>
      <c r="AI44" s="321"/>
      <c r="AJ44" s="321"/>
      <c r="AK44" s="69"/>
      <c r="AL44" s="70"/>
    </row>
    <row r="45" spans="1:38" ht="15.75" customHeight="1" thickBot="1">
      <c r="A45" s="228" t="s">
        <v>25</v>
      </c>
      <c r="B45" s="229"/>
      <c r="C45" s="229"/>
      <c r="D45" s="229"/>
      <c r="E45" s="229"/>
      <c r="F45" s="229"/>
      <c r="G45" s="229"/>
      <c r="H45" s="229"/>
      <c r="I45" s="229"/>
      <c r="J45" s="229"/>
      <c r="K45" s="229"/>
      <c r="L45" s="229"/>
      <c r="M45" s="229"/>
      <c r="N45" s="229"/>
      <c r="O45" s="229"/>
      <c r="P45" s="229"/>
      <c r="Q45" s="229"/>
      <c r="R45" s="229"/>
      <c r="S45" s="230"/>
      <c r="T45" s="236">
        <f ca="1">SUM(T41:U44)</f>
        <v>0</v>
      </c>
      <c r="U45" s="237"/>
      <c r="V45" s="216" t="s">
        <v>17</v>
      </c>
      <c r="W45" s="217"/>
      <c r="X45" s="234">
        <f ca="1">SUM(X41:AA44)</f>
        <v>0</v>
      </c>
      <c r="Y45" s="235"/>
      <c r="Z45" s="235"/>
      <c r="AA45" s="235"/>
      <c r="AB45" s="61" t="s">
        <v>94</v>
      </c>
      <c r="AC45" s="273"/>
      <c r="AD45" s="273"/>
      <c r="AE45" s="274"/>
      <c r="AF45" s="274"/>
      <c r="AG45" s="272"/>
      <c r="AH45" s="272"/>
      <c r="AI45" s="272"/>
      <c r="AJ45" s="272"/>
      <c r="AK45" s="54"/>
      <c r="AL45" s="49"/>
    </row>
    <row r="46" spans="1:38" ht="15.75" customHeight="1">
      <c r="A46" s="270" t="s">
        <v>21</v>
      </c>
      <c r="B46" s="81" t="s">
        <v>89</v>
      </c>
      <c r="C46" s="78"/>
      <c r="D46" s="73"/>
      <c r="E46" s="73"/>
      <c r="F46" s="73"/>
      <c r="G46" s="73"/>
      <c r="H46" s="73"/>
      <c r="I46" s="73"/>
      <c r="J46" s="73"/>
      <c r="K46" s="73"/>
      <c r="L46" s="73"/>
      <c r="M46" s="73"/>
      <c r="N46" s="73"/>
      <c r="O46" s="73"/>
      <c r="P46" s="73"/>
      <c r="Q46" s="73"/>
      <c r="R46" s="73"/>
      <c r="S46" s="73"/>
      <c r="T46" s="246"/>
      <c r="U46" s="247"/>
      <c r="V46" s="248"/>
      <c r="W46" s="249"/>
      <c r="X46" s="287"/>
      <c r="Y46" s="288"/>
      <c r="Z46" s="288"/>
      <c r="AA46" s="288"/>
      <c r="AB46" s="63"/>
      <c r="AC46" s="273"/>
      <c r="AD46" s="273"/>
      <c r="AE46" s="274"/>
      <c r="AF46" s="274"/>
      <c r="AG46" s="272"/>
      <c r="AH46" s="272"/>
      <c r="AI46" s="272"/>
      <c r="AJ46" s="272"/>
      <c r="AK46" s="54"/>
      <c r="AL46" s="49"/>
    </row>
    <row r="47" spans="1:38" ht="15.75" customHeight="1">
      <c r="A47" s="270"/>
      <c r="B47" s="71">
        <v>12</v>
      </c>
      <c r="C47" s="65" t="s">
        <v>90</v>
      </c>
      <c r="D47" s="73"/>
      <c r="E47" s="73"/>
      <c r="F47" s="73"/>
      <c r="G47" s="73"/>
      <c r="H47" s="73"/>
      <c r="I47" s="73"/>
      <c r="J47" s="73"/>
      <c r="K47" s="73"/>
      <c r="L47" s="73"/>
      <c r="M47" s="73"/>
      <c r="N47" s="73"/>
      <c r="O47" s="73"/>
      <c r="P47" s="73"/>
      <c r="Q47" s="73"/>
      <c r="R47" s="73"/>
      <c r="S47" s="73"/>
      <c r="T47" s="224">
        <f ca="1">COUNTIFS(申請額一覧!$E$4:$E$503,$B$46&amp;C47,申請額一覧!$K$4:$K$503,"&gt;0")</f>
        <v>0</v>
      </c>
      <c r="U47" s="225"/>
      <c r="V47" s="226" t="s">
        <v>17</v>
      </c>
      <c r="W47" s="227"/>
      <c r="X47" s="222">
        <f ca="1">SUMIF(申請額一覧!$E$4:$E$503,$B$46&amp;C47,申請額一覧!$K$4:$K$503)</f>
        <v>0</v>
      </c>
      <c r="Y47" s="223"/>
      <c r="Z47" s="223"/>
      <c r="AA47" s="223"/>
      <c r="AB47" s="53" t="s">
        <v>94</v>
      </c>
      <c r="AC47" s="82"/>
      <c r="AD47" s="82"/>
      <c r="AE47" s="83"/>
      <c r="AF47" s="83"/>
      <c r="AG47" s="84"/>
      <c r="AH47" s="84"/>
      <c r="AI47" s="84"/>
      <c r="AJ47" s="84"/>
      <c r="AK47" s="54"/>
      <c r="AL47" s="49"/>
    </row>
    <row r="48" spans="1:38" ht="15.75" customHeight="1">
      <c r="A48" s="270"/>
      <c r="B48" s="85">
        <v>13</v>
      </c>
      <c r="C48" s="65" t="s">
        <v>91</v>
      </c>
      <c r="D48" s="73"/>
      <c r="E48" s="73"/>
      <c r="F48" s="73"/>
      <c r="G48" s="73"/>
      <c r="H48" s="73"/>
      <c r="I48" s="73"/>
      <c r="J48" s="73"/>
      <c r="K48" s="73"/>
      <c r="L48" s="73"/>
      <c r="M48" s="73"/>
      <c r="N48" s="73"/>
      <c r="O48" s="73"/>
      <c r="P48" s="73"/>
      <c r="Q48" s="73"/>
      <c r="R48" s="73"/>
      <c r="S48" s="73"/>
      <c r="T48" s="224">
        <f ca="1">COUNTIFS(申請額一覧!$E$4:$E$503,$B$46&amp;C48,申請額一覧!$K$4:$K$503,"&gt;0")</f>
        <v>0</v>
      </c>
      <c r="U48" s="225"/>
      <c r="V48" s="226" t="s">
        <v>17</v>
      </c>
      <c r="W48" s="227"/>
      <c r="X48" s="222">
        <f ca="1">SUMIF(申請額一覧!$E$4:$E$503,$B$46&amp;C48,申請額一覧!$K$4:$K$503)</f>
        <v>0</v>
      </c>
      <c r="Y48" s="223"/>
      <c r="Z48" s="223"/>
      <c r="AA48" s="223"/>
      <c r="AB48" s="53" t="s">
        <v>94</v>
      </c>
      <c r="AC48" s="82"/>
      <c r="AD48" s="82"/>
      <c r="AE48" s="83"/>
      <c r="AF48" s="83"/>
      <c r="AG48" s="84"/>
      <c r="AH48" s="84"/>
      <c r="AI48" s="84"/>
      <c r="AJ48" s="84"/>
      <c r="AK48" s="54"/>
      <c r="AL48" s="49"/>
    </row>
    <row r="49" spans="1:38" ht="15.75" customHeight="1">
      <c r="A49" s="270"/>
      <c r="B49" s="85">
        <v>14</v>
      </c>
      <c r="C49" s="86" t="s">
        <v>92</v>
      </c>
      <c r="D49" s="73"/>
      <c r="E49" s="73"/>
      <c r="F49" s="73"/>
      <c r="G49" s="73"/>
      <c r="H49" s="73"/>
      <c r="I49" s="73"/>
      <c r="J49" s="73"/>
      <c r="K49" s="73"/>
      <c r="L49" s="73"/>
      <c r="M49" s="73"/>
      <c r="N49" s="73"/>
      <c r="O49" s="73"/>
      <c r="P49" s="73"/>
      <c r="Q49" s="73"/>
      <c r="R49" s="73"/>
      <c r="S49" s="73"/>
      <c r="T49" s="224">
        <f ca="1">COUNTIFS(申請額一覧!$E$4:$E$503,$B$46&amp;C49,申請額一覧!$K$4:$K$503,"&gt;0")</f>
        <v>0</v>
      </c>
      <c r="U49" s="225"/>
      <c r="V49" s="226" t="s">
        <v>17</v>
      </c>
      <c r="W49" s="227"/>
      <c r="X49" s="222">
        <f ca="1">SUMIF(申請額一覧!$E$4:$E$503,$B$46&amp;C49,申請額一覧!$K$4:$K$503)</f>
        <v>0</v>
      </c>
      <c r="Y49" s="223"/>
      <c r="Z49" s="223"/>
      <c r="AA49" s="223"/>
      <c r="AB49" s="53" t="s">
        <v>94</v>
      </c>
      <c r="AC49" s="82"/>
      <c r="AD49" s="82"/>
      <c r="AE49" s="83"/>
      <c r="AF49" s="83"/>
      <c r="AG49" s="84"/>
      <c r="AH49" s="84"/>
      <c r="AI49" s="84"/>
      <c r="AJ49" s="84"/>
      <c r="AK49" s="54"/>
      <c r="AL49" s="49"/>
    </row>
    <row r="50" spans="1:38" ht="15.75" customHeight="1">
      <c r="A50" s="270"/>
      <c r="B50" s="87">
        <v>15</v>
      </c>
      <c r="C50" s="51" t="s">
        <v>18</v>
      </c>
      <c r="D50" s="51"/>
      <c r="E50" s="51"/>
      <c r="F50" s="51"/>
      <c r="G50" s="51"/>
      <c r="H50" s="51"/>
      <c r="I50" s="51"/>
      <c r="J50" s="51"/>
      <c r="K50" s="51"/>
      <c r="L50" s="51"/>
      <c r="M50" s="51"/>
      <c r="N50" s="51"/>
      <c r="O50" s="51"/>
      <c r="P50" s="51"/>
      <c r="Q50" s="51"/>
      <c r="R50" s="51"/>
      <c r="S50" s="51"/>
      <c r="T50" s="224">
        <f ca="1">COUNTIFS(申請額一覧!$E$4:$E$503,C50,申請額一覧!$K$4:$K$503,"&gt;0")</f>
        <v>0</v>
      </c>
      <c r="U50" s="225"/>
      <c r="V50" s="226" t="s">
        <v>17</v>
      </c>
      <c r="W50" s="227"/>
      <c r="X50" s="222">
        <f ca="1">SUMIF(申請額一覧!$E$4:$E$503,C50,申請額一覧!$K$4:$K$503)</f>
        <v>0</v>
      </c>
      <c r="Y50" s="223"/>
      <c r="Z50" s="223"/>
      <c r="AA50" s="223"/>
      <c r="AB50" s="53" t="s">
        <v>94</v>
      </c>
      <c r="AC50" s="273"/>
      <c r="AD50" s="273"/>
      <c r="AE50" s="274"/>
      <c r="AF50" s="274"/>
      <c r="AG50" s="272"/>
      <c r="AH50" s="272"/>
      <c r="AI50" s="272"/>
      <c r="AJ50" s="272"/>
      <c r="AK50" s="54"/>
      <c r="AL50" s="49"/>
    </row>
    <row r="51" spans="1:38" ht="15.75" customHeight="1">
      <c r="A51" s="270"/>
      <c r="B51" s="88">
        <v>16</v>
      </c>
      <c r="C51" s="51" t="s">
        <v>19</v>
      </c>
      <c r="D51" s="51"/>
      <c r="E51" s="51"/>
      <c r="F51" s="51"/>
      <c r="G51" s="51"/>
      <c r="H51" s="51"/>
      <c r="I51" s="51"/>
      <c r="J51" s="51"/>
      <c r="K51" s="51"/>
      <c r="L51" s="51"/>
      <c r="M51" s="51"/>
      <c r="N51" s="51"/>
      <c r="O51" s="51"/>
      <c r="P51" s="51"/>
      <c r="Q51" s="51"/>
      <c r="R51" s="51"/>
      <c r="S51" s="51"/>
      <c r="T51" s="224">
        <f ca="1">COUNTIFS(申請額一覧!$E$4:$E$503,C51,申請額一覧!$K$4:$K$503,"&gt;0")</f>
        <v>0</v>
      </c>
      <c r="U51" s="225"/>
      <c r="V51" s="226" t="s">
        <v>139</v>
      </c>
      <c r="W51" s="227"/>
      <c r="X51" s="222">
        <f ca="1">SUMIF(申請額一覧!$E$4:$E$503,C51,申請額一覧!$K$4:$K$503)</f>
        <v>0</v>
      </c>
      <c r="Y51" s="223"/>
      <c r="Z51" s="223"/>
      <c r="AA51" s="223"/>
      <c r="AB51" s="53" t="s">
        <v>94</v>
      </c>
      <c r="AC51" s="273"/>
      <c r="AD51" s="273"/>
      <c r="AE51" s="274"/>
      <c r="AF51" s="274"/>
      <c r="AG51" s="272"/>
      <c r="AH51" s="272"/>
      <c r="AI51" s="272"/>
      <c r="AJ51" s="272"/>
      <c r="AK51" s="54"/>
      <c r="AL51" s="49"/>
    </row>
    <row r="52" spans="1:38" ht="15.75" customHeight="1">
      <c r="A52" s="270"/>
      <c r="B52" s="89">
        <v>17</v>
      </c>
      <c r="C52" s="51" t="s">
        <v>20</v>
      </c>
      <c r="D52" s="51"/>
      <c r="E52" s="51"/>
      <c r="F52" s="51"/>
      <c r="G52" s="51"/>
      <c r="H52" s="51"/>
      <c r="I52" s="51"/>
      <c r="J52" s="51"/>
      <c r="K52" s="51"/>
      <c r="L52" s="51"/>
      <c r="M52" s="51"/>
      <c r="N52" s="51"/>
      <c r="O52" s="51"/>
      <c r="P52" s="51"/>
      <c r="Q52" s="51"/>
      <c r="R52" s="51"/>
      <c r="S52" s="51"/>
      <c r="T52" s="224">
        <f ca="1">COUNTIFS(申請額一覧!$E$4:$E$503,C52,申請額一覧!$K$4:$K$503,"&gt;0")</f>
        <v>0</v>
      </c>
      <c r="U52" s="225"/>
      <c r="V52" s="226" t="s">
        <v>139</v>
      </c>
      <c r="W52" s="227"/>
      <c r="X52" s="222">
        <f ca="1">SUMIF(申請額一覧!$E$4:$E$503,C52,申請額一覧!$K$4:$K$503)</f>
        <v>0</v>
      </c>
      <c r="Y52" s="223"/>
      <c r="Z52" s="223"/>
      <c r="AA52" s="223"/>
      <c r="AB52" s="53" t="s">
        <v>94</v>
      </c>
      <c r="AC52" s="273"/>
      <c r="AD52" s="273"/>
      <c r="AE52" s="274"/>
      <c r="AF52" s="274"/>
      <c r="AG52" s="272"/>
      <c r="AH52" s="272"/>
      <c r="AI52" s="272"/>
      <c r="AJ52" s="272"/>
      <c r="AK52" s="54"/>
      <c r="AL52" s="49"/>
    </row>
    <row r="53" spans="1:38" ht="15.75" customHeight="1">
      <c r="A53" s="270"/>
      <c r="B53" s="89">
        <v>18</v>
      </c>
      <c r="C53" s="59" t="s">
        <v>118</v>
      </c>
      <c r="D53" s="59"/>
      <c r="E53" s="59"/>
      <c r="F53" s="59"/>
      <c r="G53" s="59"/>
      <c r="H53" s="59"/>
      <c r="I53" s="59"/>
      <c r="J53" s="59"/>
      <c r="K53" s="59"/>
      <c r="L53" s="59"/>
      <c r="M53" s="59"/>
      <c r="N53" s="59"/>
      <c r="O53" s="59"/>
      <c r="P53" s="59"/>
      <c r="Q53" s="59"/>
      <c r="R53" s="59"/>
      <c r="S53" s="59"/>
      <c r="T53" s="224">
        <f ca="1">COUNTIFS(申請額一覧!$E$4:$E$503,C53,申請額一覧!$K$4:$K$503,"&gt;0")</f>
        <v>0</v>
      </c>
      <c r="U53" s="225"/>
      <c r="V53" s="226" t="s">
        <v>139</v>
      </c>
      <c r="W53" s="227"/>
      <c r="X53" s="222">
        <f ca="1">SUMIF(申請額一覧!$E$4:$E$503,C53,申請額一覧!$K$4:$K$503)</f>
        <v>0</v>
      </c>
      <c r="Y53" s="223"/>
      <c r="Z53" s="223"/>
      <c r="AA53" s="223"/>
      <c r="AB53" s="53" t="s">
        <v>94</v>
      </c>
      <c r="AC53" s="141"/>
      <c r="AD53" s="141"/>
      <c r="AE53" s="142"/>
      <c r="AF53" s="142"/>
      <c r="AG53" s="140"/>
      <c r="AH53" s="140"/>
      <c r="AI53" s="140"/>
      <c r="AJ53" s="140"/>
      <c r="AK53" s="54"/>
      <c r="AL53" s="143"/>
    </row>
    <row r="54" spans="1:38" ht="15.75" customHeight="1" thickBot="1">
      <c r="A54" s="270"/>
      <c r="B54" s="89">
        <v>19</v>
      </c>
      <c r="C54" s="59" t="s">
        <v>119</v>
      </c>
      <c r="D54" s="59"/>
      <c r="E54" s="59"/>
      <c r="F54" s="59"/>
      <c r="G54" s="59"/>
      <c r="H54" s="59"/>
      <c r="I54" s="59"/>
      <c r="J54" s="59"/>
      <c r="K54" s="59"/>
      <c r="L54" s="59"/>
      <c r="M54" s="59"/>
      <c r="N54" s="59"/>
      <c r="O54" s="59"/>
      <c r="P54" s="59"/>
      <c r="Q54" s="59"/>
      <c r="R54" s="59"/>
      <c r="S54" s="59"/>
      <c r="T54" s="224">
        <f ca="1">COUNTIFS(申請額一覧!$E$4:$E$503,C54,申請額一覧!$K$4:$K$503,"&gt;0")</f>
        <v>0</v>
      </c>
      <c r="U54" s="225"/>
      <c r="V54" s="226" t="s">
        <v>139</v>
      </c>
      <c r="W54" s="227"/>
      <c r="X54" s="222">
        <f ca="1">SUMIF(申請額一覧!$E$4:$E$503,C54,申請額一覧!$K$4:$K$503)</f>
        <v>0</v>
      </c>
      <c r="Y54" s="223"/>
      <c r="Z54" s="223"/>
      <c r="AA54" s="223"/>
      <c r="AB54" s="53" t="s">
        <v>94</v>
      </c>
      <c r="AC54" s="141"/>
      <c r="AD54" s="141"/>
      <c r="AE54" s="142"/>
      <c r="AF54" s="142"/>
      <c r="AG54" s="140"/>
      <c r="AH54" s="140"/>
      <c r="AI54" s="140"/>
      <c r="AJ54" s="140"/>
      <c r="AK54" s="54"/>
      <c r="AL54" s="143"/>
    </row>
    <row r="55" spans="1:38" ht="15.75" customHeight="1" thickBot="1">
      <c r="A55" s="228" t="s">
        <v>25</v>
      </c>
      <c r="B55" s="229"/>
      <c r="C55" s="229"/>
      <c r="D55" s="229"/>
      <c r="E55" s="229"/>
      <c r="F55" s="229"/>
      <c r="G55" s="229"/>
      <c r="H55" s="229"/>
      <c r="I55" s="229"/>
      <c r="J55" s="229"/>
      <c r="K55" s="229"/>
      <c r="L55" s="229"/>
      <c r="M55" s="229"/>
      <c r="N55" s="229"/>
      <c r="O55" s="229"/>
      <c r="P55" s="229"/>
      <c r="Q55" s="229"/>
      <c r="R55" s="229"/>
      <c r="S55" s="230"/>
      <c r="T55" s="236">
        <f ca="1">SUM(T47:U54)</f>
        <v>0</v>
      </c>
      <c r="U55" s="237"/>
      <c r="V55" s="216" t="s">
        <v>17</v>
      </c>
      <c r="W55" s="217"/>
      <c r="X55" s="234">
        <f ca="1">SUM(X47:AA54)</f>
        <v>0</v>
      </c>
      <c r="Y55" s="235"/>
      <c r="Z55" s="235"/>
      <c r="AA55" s="235"/>
      <c r="AB55" s="61" t="s">
        <v>94</v>
      </c>
      <c r="AC55" s="273"/>
      <c r="AD55" s="273"/>
      <c r="AE55" s="274"/>
      <c r="AF55" s="274"/>
      <c r="AG55" s="272"/>
      <c r="AH55" s="272"/>
      <c r="AI55" s="272"/>
      <c r="AJ55" s="272"/>
      <c r="AK55" s="54"/>
      <c r="AL55" s="49"/>
    </row>
    <row r="56" spans="1:38" ht="15.75" customHeight="1">
      <c r="A56" s="270" t="s">
        <v>22</v>
      </c>
      <c r="B56" s="81" t="s">
        <v>81</v>
      </c>
      <c r="C56" s="78"/>
      <c r="D56" s="73"/>
      <c r="E56" s="73"/>
      <c r="F56" s="73"/>
      <c r="G56" s="73"/>
      <c r="H56" s="73"/>
      <c r="I56" s="73"/>
      <c r="J56" s="73"/>
      <c r="K56" s="73"/>
      <c r="L56" s="73"/>
      <c r="M56" s="73"/>
      <c r="N56" s="73"/>
      <c r="O56" s="73"/>
      <c r="P56" s="73"/>
      <c r="Q56" s="73"/>
      <c r="R56" s="73"/>
      <c r="S56" s="46"/>
      <c r="T56" s="279"/>
      <c r="U56" s="280"/>
      <c r="V56" s="281"/>
      <c r="W56" s="282"/>
      <c r="X56" s="283"/>
      <c r="Y56" s="284"/>
      <c r="Z56" s="284"/>
      <c r="AA56" s="284"/>
      <c r="AB56" s="90"/>
      <c r="AC56" s="214"/>
      <c r="AD56" s="214"/>
      <c r="AE56" s="215"/>
      <c r="AF56" s="215"/>
      <c r="AG56" s="321"/>
      <c r="AH56" s="321"/>
      <c r="AI56" s="321"/>
      <c r="AJ56" s="321"/>
      <c r="AK56" s="69"/>
      <c r="AL56" s="70"/>
    </row>
    <row r="57" spans="1:38" ht="15.75" customHeight="1">
      <c r="A57" s="270"/>
      <c r="B57" s="71">
        <v>20</v>
      </c>
      <c r="C57" s="79" t="s">
        <v>73</v>
      </c>
      <c r="D57" s="73"/>
      <c r="E57" s="73"/>
      <c r="F57" s="73"/>
      <c r="G57" s="73"/>
      <c r="H57" s="73"/>
      <c r="I57" s="73"/>
      <c r="J57" s="73"/>
      <c r="K57" s="73"/>
      <c r="L57" s="73"/>
      <c r="M57" s="73"/>
      <c r="N57" s="73"/>
      <c r="O57" s="73"/>
      <c r="P57" s="73"/>
      <c r="Q57" s="73"/>
      <c r="R57" s="73"/>
      <c r="S57" s="46"/>
      <c r="T57" s="224">
        <f ca="1">COUNTIFS(申請額一覧!$E$4:$E$503,$B$56&amp;C57,申請額一覧!$K$4:$K$503,"&gt;0")</f>
        <v>0</v>
      </c>
      <c r="U57" s="225"/>
      <c r="V57" s="226" t="s">
        <v>17</v>
      </c>
      <c r="W57" s="227"/>
      <c r="X57" s="222">
        <f ca="1">SUMIF(申請額一覧!$E$4:$E$503,$B$56&amp;C57,申請額一覧!$K$4:$K$503)</f>
        <v>0</v>
      </c>
      <c r="Y57" s="223"/>
      <c r="Z57" s="223"/>
      <c r="AA57" s="223"/>
      <c r="AB57" s="53" t="s">
        <v>94</v>
      </c>
      <c r="AC57" s="74"/>
      <c r="AD57" s="74"/>
      <c r="AE57" s="75"/>
      <c r="AF57" s="75"/>
      <c r="AG57" s="76"/>
      <c r="AH57" s="76"/>
      <c r="AI57" s="76"/>
      <c r="AJ57" s="76"/>
      <c r="AK57" s="69"/>
      <c r="AL57" s="70"/>
    </row>
    <row r="58" spans="1:38" ht="15.75" customHeight="1">
      <c r="A58" s="270"/>
      <c r="B58" s="77">
        <v>21</v>
      </c>
      <c r="C58" s="91" t="s">
        <v>74</v>
      </c>
      <c r="D58" s="73"/>
      <c r="E58" s="73"/>
      <c r="F58" s="73"/>
      <c r="G58" s="73"/>
      <c r="H58" s="73"/>
      <c r="I58" s="73"/>
      <c r="J58" s="73"/>
      <c r="K58" s="73"/>
      <c r="L58" s="73"/>
      <c r="M58" s="73"/>
      <c r="N58" s="73"/>
      <c r="O58" s="73"/>
      <c r="P58" s="73"/>
      <c r="Q58" s="73"/>
      <c r="R58" s="73"/>
      <c r="S58" s="52"/>
      <c r="T58" s="224">
        <f ca="1">COUNTIFS(申請額一覧!$E$4:$E$503,$B$56&amp;C58,申請額一覧!$K$4:$K$503,"&gt;0")</f>
        <v>0</v>
      </c>
      <c r="U58" s="225"/>
      <c r="V58" s="226" t="s">
        <v>17</v>
      </c>
      <c r="W58" s="227"/>
      <c r="X58" s="222">
        <f ca="1">SUMIF(申請額一覧!$E$4:$E$503,$B$56&amp;C58,申請額一覧!$K$4:$K$503)</f>
        <v>0</v>
      </c>
      <c r="Y58" s="223"/>
      <c r="Z58" s="223"/>
      <c r="AA58" s="223"/>
      <c r="AB58" s="53" t="s">
        <v>94</v>
      </c>
      <c r="AC58" s="82"/>
      <c r="AD58" s="82"/>
      <c r="AE58" s="83"/>
      <c r="AF58" s="83"/>
      <c r="AG58" s="84"/>
      <c r="AH58" s="84"/>
      <c r="AI58" s="84"/>
      <c r="AJ58" s="84"/>
      <c r="AK58" s="54"/>
      <c r="AL58" s="49"/>
    </row>
    <row r="59" spans="1:38" ht="15.75" customHeight="1">
      <c r="A59" s="270"/>
      <c r="B59" s="77">
        <v>22</v>
      </c>
      <c r="C59" s="92" t="s">
        <v>75</v>
      </c>
      <c r="D59" s="73"/>
      <c r="E59" s="73"/>
      <c r="F59" s="73"/>
      <c r="G59" s="73"/>
      <c r="H59" s="73"/>
      <c r="I59" s="73"/>
      <c r="J59" s="73"/>
      <c r="K59" s="73"/>
      <c r="L59" s="73"/>
      <c r="M59" s="73"/>
      <c r="N59" s="73"/>
      <c r="O59" s="73"/>
      <c r="P59" s="73"/>
      <c r="Q59" s="73"/>
      <c r="R59" s="73"/>
      <c r="S59" s="46"/>
      <c r="T59" s="224">
        <f ca="1">COUNTIFS(申請額一覧!$E$4:$E$503,$B$56&amp;C59,申請額一覧!$K$4:$K$503,"&gt;0")</f>
        <v>0</v>
      </c>
      <c r="U59" s="225"/>
      <c r="V59" s="226" t="s">
        <v>17</v>
      </c>
      <c r="W59" s="227"/>
      <c r="X59" s="222">
        <f ca="1">SUMIF(申請額一覧!$E$4:$E$503,$B$56&amp;C59,申請額一覧!$K$4:$K$503)</f>
        <v>0</v>
      </c>
      <c r="Y59" s="223"/>
      <c r="Z59" s="223"/>
      <c r="AA59" s="223"/>
      <c r="AB59" s="53" t="s">
        <v>94</v>
      </c>
      <c r="AC59" s="82"/>
      <c r="AD59" s="82"/>
      <c r="AE59" s="83"/>
      <c r="AF59" s="83"/>
      <c r="AG59" s="84"/>
      <c r="AH59" s="84"/>
      <c r="AI59" s="84"/>
      <c r="AJ59" s="84"/>
      <c r="AK59" s="54"/>
      <c r="AL59" s="49"/>
    </row>
    <row r="60" spans="1:38" ht="15.75" customHeight="1">
      <c r="A60" s="270"/>
      <c r="B60" s="85">
        <v>23</v>
      </c>
      <c r="C60" s="93" t="s">
        <v>76</v>
      </c>
      <c r="D60" s="73"/>
      <c r="E60" s="73"/>
      <c r="F60" s="73"/>
      <c r="G60" s="73"/>
      <c r="H60" s="73"/>
      <c r="I60" s="73"/>
      <c r="J60" s="73"/>
      <c r="K60" s="73"/>
      <c r="L60" s="73"/>
      <c r="M60" s="73"/>
      <c r="N60" s="73"/>
      <c r="O60" s="73"/>
      <c r="P60" s="73"/>
      <c r="Q60" s="73"/>
      <c r="R60" s="73"/>
      <c r="S60" s="46"/>
      <c r="T60" s="224">
        <f ca="1">COUNTIFS(申請額一覧!$E$4:$E$503,$B$56&amp;C60,申請額一覧!$K$4:$K$503,"&gt;0")</f>
        <v>0</v>
      </c>
      <c r="U60" s="225"/>
      <c r="V60" s="226" t="s">
        <v>17</v>
      </c>
      <c r="W60" s="227"/>
      <c r="X60" s="222">
        <f ca="1">SUMIF(申請額一覧!$E$4:$E$503,$B$56&amp;C60,申請額一覧!$K$4:$K$503)</f>
        <v>0</v>
      </c>
      <c r="Y60" s="223"/>
      <c r="Z60" s="223"/>
      <c r="AA60" s="223"/>
      <c r="AB60" s="53" t="s">
        <v>94</v>
      </c>
      <c r="AC60" s="82"/>
      <c r="AD60" s="82"/>
      <c r="AE60" s="83"/>
      <c r="AF60" s="83"/>
      <c r="AG60" s="84"/>
      <c r="AH60" s="84"/>
      <c r="AI60" s="84"/>
      <c r="AJ60" s="84"/>
      <c r="AK60" s="54"/>
      <c r="AL60" s="49"/>
    </row>
    <row r="61" spans="1:38" ht="15.75" customHeight="1">
      <c r="A61" s="270"/>
      <c r="B61" s="94">
        <v>24</v>
      </c>
      <c r="C61" s="73" t="s">
        <v>77</v>
      </c>
      <c r="D61" s="73"/>
      <c r="E61" s="73"/>
      <c r="F61" s="73"/>
      <c r="G61" s="73"/>
      <c r="H61" s="73"/>
      <c r="I61" s="73"/>
      <c r="J61" s="73"/>
      <c r="K61" s="73"/>
      <c r="L61" s="73"/>
      <c r="M61" s="73"/>
      <c r="N61" s="73"/>
      <c r="O61" s="73"/>
      <c r="P61" s="73"/>
      <c r="Q61" s="73"/>
      <c r="R61" s="73"/>
      <c r="S61" s="46"/>
      <c r="T61" s="224">
        <f ca="1">COUNTIFS(申請額一覧!$E$4:$E$503,$B$56&amp;C61,申請額一覧!$K$4:$K$503,"&gt;0")</f>
        <v>0</v>
      </c>
      <c r="U61" s="225"/>
      <c r="V61" s="226" t="s">
        <v>17</v>
      </c>
      <c r="W61" s="227"/>
      <c r="X61" s="222">
        <f ca="1">SUMIF(申請額一覧!$E$4:$E$503,$B$56&amp;C61,申請額一覧!$K$4:$K$503)</f>
        <v>0</v>
      </c>
      <c r="Y61" s="223"/>
      <c r="Z61" s="223"/>
      <c r="AA61" s="223"/>
      <c r="AB61" s="53" t="s">
        <v>94</v>
      </c>
      <c r="AC61" s="82"/>
      <c r="AD61" s="82"/>
      <c r="AE61" s="83"/>
      <c r="AF61" s="83"/>
      <c r="AG61" s="84"/>
      <c r="AH61" s="84"/>
      <c r="AI61" s="84"/>
      <c r="AJ61" s="84"/>
      <c r="AK61" s="54"/>
      <c r="AL61" s="49"/>
    </row>
    <row r="62" spans="1:38" ht="15.75" customHeight="1">
      <c r="A62" s="270"/>
      <c r="B62" s="95" t="s">
        <v>82</v>
      </c>
      <c r="C62" s="65"/>
      <c r="D62" s="65"/>
      <c r="E62" s="65"/>
      <c r="F62" s="65"/>
      <c r="G62" s="65"/>
      <c r="H62" s="65"/>
      <c r="I62" s="65"/>
      <c r="J62" s="65"/>
      <c r="K62" s="65"/>
      <c r="L62" s="65"/>
      <c r="M62" s="65"/>
      <c r="N62" s="65"/>
      <c r="O62" s="65"/>
      <c r="P62" s="65"/>
      <c r="Q62" s="65"/>
      <c r="R62" s="65"/>
      <c r="S62" s="51"/>
      <c r="T62" s="224"/>
      <c r="U62" s="225"/>
      <c r="V62" s="226"/>
      <c r="W62" s="227"/>
      <c r="X62" s="222"/>
      <c r="Y62" s="223"/>
      <c r="Z62" s="223"/>
      <c r="AA62" s="223"/>
      <c r="AB62" s="53"/>
      <c r="AC62" s="273"/>
      <c r="AD62" s="273"/>
      <c r="AE62" s="274"/>
      <c r="AF62" s="274"/>
      <c r="AG62" s="272"/>
      <c r="AH62" s="272"/>
      <c r="AI62" s="272"/>
      <c r="AJ62" s="272"/>
      <c r="AK62" s="54"/>
      <c r="AL62" s="49"/>
    </row>
    <row r="63" spans="1:38" ht="15.75" customHeight="1">
      <c r="A63" s="270"/>
      <c r="B63" s="85">
        <v>25</v>
      </c>
      <c r="C63" s="65" t="s">
        <v>83</v>
      </c>
      <c r="D63" s="65"/>
      <c r="E63" s="65"/>
      <c r="F63" s="65"/>
      <c r="G63" s="65"/>
      <c r="H63" s="65"/>
      <c r="I63" s="65"/>
      <c r="J63" s="65"/>
      <c r="K63" s="65"/>
      <c r="L63" s="65"/>
      <c r="M63" s="65"/>
      <c r="N63" s="65"/>
      <c r="O63" s="65"/>
      <c r="P63" s="65"/>
      <c r="Q63" s="65"/>
      <c r="R63" s="65"/>
      <c r="S63" s="51"/>
      <c r="T63" s="224">
        <f ca="1">COUNTIFS(申請額一覧!$E$4:$E$503,$B$62&amp;C63,申請額一覧!$K$4:$K$503,"&gt;0")</f>
        <v>0</v>
      </c>
      <c r="U63" s="225"/>
      <c r="V63" s="226" t="s">
        <v>17</v>
      </c>
      <c r="W63" s="227"/>
      <c r="X63" s="222">
        <f ca="1">SUMIF(申請額一覧!$E$4:$E$503,$B$62&amp;C63,申請額一覧!$K$4:$K$503)</f>
        <v>0</v>
      </c>
      <c r="Y63" s="223"/>
      <c r="Z63" s="223"/>
      <c r="AA63" s="223"/>
      <c r="AB63" s="53" t="s">
        <v>94</v>
      </c>
      <c r="AC63" s="82"/>
      <c r="AD63" s="82"/>
      <c r="AE63" s="83"/>
      <c r="AF63" s="83"/>
      <c r="AG63" s="84"/>
      <c r="AH63" s="84"/>
      <c r="AI63" s="84"/>
      <c r="AJ63" s="84"/>
      <c r="AK63" s="54"/>
      <c r="AL63" s="49"/>
    </row>
    <row r="64" spans="1:38" ht="15.75" customHeight="1">
      <c r="A64" s="270"/>
      <c r="B64" s="85">
        <v>26</v>
      </c>
      <c r="C64" s="65" t="s">
        <v>78</v>
      </c>
      <c r="D64" s="65"/>
      <c r="E64" s="65"/>
      <c r="F64" s="65"/>
      <c r="G64" s="65"/>
      <c r="H64" s="65"/>
      <c r="I64" s="65"/>
      <c r="J64" s="65"/>
      <c r="K64" s="65"/>
      <c r="L64" s="65"/>
      <c r="M64" s="65"/>
      <c r="N64" s="65"/>
      <c r="O64" s="65"/>
      <c r="P64" s="65"/>
      <c r="Q64" s="65"/>
      <c r="R64" s="65"/>
      <c r="S64" s="51"/>
      <c r="T64" s="224">
        <f ca="1">COUNTIFS(申請額一覧!$E$4:$E$503,$B$62&amp;C64,申請額一覧!$K$4:$K$503,"&gt;0")</f>
        <v>0</v>
      </c>
      <c r="U64" s="225"/>
      <c r="V64" s="226" t="s">
        <v>17</v>
      </c>
      <c r="W64" s="227"/>
      <c r="X64" s="222">
        <f ca="1">SUMIF(申請額一覧!$E$4:$E$503,$B$62&amp;C64,申請額一覧!$K$4:$K$503)</f>
        <v>0</v>
      </c>
      <c r="Y64" s="223"/>
      <c r="Z64" s="223"/>
      <c r="AA64" s="223"/>
      <c r="AB64" s="53" t="s">
        <v>94</v>
      </c>
      <c r="AC64" s="82"/>
      <c r="AD64" s="82"/>
      <c r="AE64" s="83"/>
      <c r="AF64" s="83"/>
      <c r="AG64" s="84"/>
      <c r="AH64" s="84"/>
      <c r="AI64" s="84"/>
      <c r="AJ64" s="84"/>
      <c r="AK64" s="54"/>
      <c r="AL64" s="49"/>
    </row>
    <row r="65" spans="1:38" ht="15.75" customHeight="1">
      <c r="A65" s="270"/>
      <c r="B65" s="64" t="s">
        <v>84</v>
      </c>
      <c r="C65" s="65"/>
      <c r="D65" s="65"/>
      <c r="E65" s="65"/>
      <c r="F65" s="65"/>
      <c r="G65" s="65"/>
      <c r="H65" s="65"/>
      <c r="I65" s="65"/>
      <c r="J65" s="65"/>
      <c r="K65" s="65"/>
      <c r="L65" s="65"/>
      <c r="M65" s="65"/>
      <c r="N65" s="65"/>
      <c r="O65" s="65"/>
      <c r="P65" s="65"/>
      <c r="Q65" s="65"/>
      <c r="R65" s="65"/>
      <c r="S65" s="51"/>
      <c r="T65" s="224"/>
      <c r="U65" s="225"/>
      <c r="V65" s="226"/>
      <c r="W65" s="227"/>
      <c r="X65" s="222"/>
      <c r="Y65" s="223"/>
      <c r="Z65" s="223"/>
      <c r="AA65" s="223"/>
      <c r="AB65" s="53"/>
      <c r="AC65" s="273"/>
      <c r="AD65" s="273"/>
      <c r="AE65" s="274"/>
      <c r="AF65" s="274"/>
      <c r="AG65" s="272"/>
      <c r="AH65" s="272"/>
      <c r="AI65" s="272"/>
      <c r="AJ65" s="272"/>
      <c r="AK65" s="54"/>
      <c r="AL65" s="49"/>
    </row>
    <row r="66" spans="1:38" ht="15.75" customHeight="1">
      <c r="A66" s="270"/>
      <c r="B66" s="96">
        <v>27</v>
      </c>
      <c r="C66" s="93" t="s">
        <v>73</v>
      </c>
      <c r="D66" s="65"/>
      <c r="E66" s="65"/>
      <c r="F66" s="65"/>
      <c r="G66" s="65"/>
      <c r="H66" s="65"/>
      <c r="I66" s="65"/>
      <c r="J66" s="65"/>
      <c r="K66" s="65"/>
      <c r="L66" s="65"/>
      <c r="M66" s="65"/>
      <c r="N66" s="65"/>
      <c r="O66" s="65"/>
      <c r="P66" s="65"/>
      <c r="Q66" s="65"/>
      <c r="R66" s="65"/>
      <c r="S66" s="51"/>
      <c r="T66" s="224">
        <f ca="1">COUNTIFS(申請額一覧!$E$4:$E$503,$B$65&amp;C66,申請額一覧!$K$4:$K$503,"&gt;0")</f>
        <v>0</v>
      </c>
      <c r="U66" s="225"/>
      <c r="V66" s="226" t="s">
        <v>17</v>
      </c>
      <c r="W66" s="227"/>
      <c r="X66" s="222">
        <f ca="1">SUMIF(申請額一覧!$E$4:$E$503,$B$65&amp;C66,申請額一覧!$K$4:$K$503)</f>
        <v>0</v>
      </c>
      <c r="Y66" s="223"/>
      <c r="Z66" s="223"/>
      <c r="AA66" s="223"/>
      <c r="AB66" s="53" t="s">
        <v>94</v>
      </c>
      <c r="AC66" s="82"/>
      <c r="AD66" s="82"/>
      <c r="AE66" s="83"/>
      <c r="AF66" s="83"/>
      <c r="AG66" s="84"/>
      <c r="AH66" s="84"/>
      <c r="AI66" s="84"/>
      <c r="AJ66" s="84"/>
      <c r="AK66" s="54"/>
      <c r="AL66" s="49"/>
    </row>
    <row r="67" spans="1:38" ht="15.75" customHeight="1">
      <c r="A67" s="270"/>
      <c r="B67" s="85">
        <v>28</v>
      </c>
      <c r="C67" s="65" t="s">
        <v>74</v>
      </c>
      <c r="D67" s="65"/>
      <c r="E67" s="65"/>
      <c r="F67" s="65"/>
      <c r="G67" s="65"/>
      <c r="H67" s="65"/>
      <c r="I67" s="65"/>
      <c r="J67" s="65"/>
      <c r="K67" s="65"/>
      <c r="L67" s="65"/>
      <c r="M67" s="65"/>
      <c r="N67" s="65"/>
      <c r="O67" s="65"/>
      <c r="P67" s="65"/>
      <c r="Q67" s="65"/>
      <c r="R67" s="65"/>
      <c r="S67" s="51"/>
      <c r="T67" s="224">
        <f ca="1">COUNTIFS(申請額一覧!$E$4:$E$503,$B$65&amp;C67,申請額一覧!$K$4:$K$503,"&gt;0")</f>
        <v>0</v>
      </c>
      <c r="U67" s="225"/>
      <c r="V67" s="226" t="s">
        <v>17</v>
      </c>
      <c r="W67" s="227"/>
      <c r="X67" s="222">
        <f ca="1">SUMIF(申請額一覧!$E$4:$E$503,$B$65&amp;C67,申請額一覧!$K$4:$K$503)</f>
        <v>0</v>
      </c>
      <c r="Y67" s="223"/>
      <c r="Z67" s="223"/>
      <c r="AA67" s="223"/>
      <c r="AB67" s="53" t="s">
        <v>94</v>
      </c>
      <c r="AC67" s="82"/>
      <c r="AD67" s="82"/>
      <c r="AE67" s="83"/>
      <c r="AF67" s="83"/>
      <c r="AG67" s="84"/>
      <c r="AH67" s="84"/>
      <c r="AI67" s="84"/>
      <c r="AJ67" s="84"/>
      <c r="AK67" s="54"/>
      <c r="AL67" s="49"/>
    </row>
    <row r="68" spans="1:38" ht="15.75" customHeight="1">
      <c r="A68" s="270"/>
      <c r="B68" s="71">
        <v>29</v>
      </c>
      <c r="C68" s="65" t="s">
        <v>75</v>
      </c>
      <c r="D68" s="65"/>
      <c r="E68" s="65"/>
      <c r="F68" s="65"/>
      <c r="G68" s="65"/>
      <c r="H68" s="65"/>
      <c r="I68" s="65"/>
      <c r="J68" s="65"/>
      <c r="K68" s="65"/>
      <c r="L68" s="65"/>
      <c r="M68" s="65"/>
      <c r="N68" s="65"/>
      <c r="O68" s="65"/>
      <c r="P68" s="65"/>
      <c r="Q68" s="65"/>
      <c r="R68" s="65"/>
      <c r="S68" s="51"/>
      <c r="T68" s="224">
        <f ca="1">COUNTIFS(申請額一覧!$E$4:$E$503,$B$65&amp;C68,申請額一覧!$K$4:$K$503,"&gt;0")</f>
        <v>0</v>
      </c>
      <c r="U68" s="225"/>
      <c r="V68" s="226" t="s">
        <v>17</v>
      </c>
      <c r="W68" s="227"/>
      <c r="X68" s="222">
        <f ca="1">SUMIF(申請額一覧!$E$4:$E$503,$B$65&amp;C68,申請額一覧!$K$4:$K$503)</f>
        <v>0</v>
      </c>
      <c r="Y68" s="223"/>
      <c r="Z68" s="223"/>
      <c r="AA68" s="223"/>
      <c r="AB68" s="53" t="s">
        <v>94</v>
      </c>
      <c r="AC68" s="82"/>
      <c r="AD68" s="82"/>
      <c r="AE68" s="83"/>
      <c r="AF68" s="83"/>
      <c r="AG68" s="84"/>
      <c r="AH68" s="84"/>
      <c r="AI68" s="84"/>
      <c r="AJ68" s="84"/>
      <c r="AK68" s="54"/>
      <c r="AL68" s="49"/>
    </row>
    <row r="69" spans="1:38" ht="15.75" customHeight="1">
      <c r="A69" s="270"/>
      <c r="B69" s="85">
        <v>30</v>
      </c>
      <c r="C69" s="65" t="s">
        <v>76</v>
      </c>
      <c r="D69" s="65"/>
      <c r="E69" s="65"/>
      <c r="F69" s="65"/>
      <c r="G69" s="65"/>
      <c r="H69" s="65"/>
      <c r="I69" s="65"/>
      <c r="J69" s="65"/>
      <c r="K69" s="65"/>
      <c r="L69" s="65"/>
      <c r="M69" s="65"/>
      <c r="N69" s="65"/>
      <c r="O69" s="65"/>
      <c r="P69" s="65"/>
      <c r="Q69" s="65"/>
      <c r="R69" s="65"/>
      <c r="S69" s="51"/>
      <c r="T69" s="224">
        <f ca="1">COUNTIFS(申請額一覧!$E$4:$E$503,$B$65&amp;C69,申請額一覧!$K$4:$K$503,"&gt;0")</f>
        <v>0</v>
      </c>
      <c r="U69" s="225"/>
      <c r="V69" s="226" t="s">
        <v>17</v>
      </c>
      <c r="W69" s="227"/>
      <c r="X69" s="222">
        <f ca="1">SUMIF(申請額一覧!$E$4:$E$503,$B$65&amp;C69,申請額一覧!$K$4:$K$503)</f>
        <v>0</v>
      </c>
      <c r="Y69" s="223"/>
      <c r="Z69" s="223"/>
      <c r="AA69" s="223"/>
      <c r="AB69" s="53" t="s">
        <v>94</v>
      </c>
      <c r="AC69" s="82"/>
      <c r="AD69" s="82"/>
      <c r="AE69" s="83"/>
      <c r="AF69" s="83"/>
      <c r="AG69" s="84"/>
      <c r="AH69" s="84"/>
      <c r="AI69" s="84"/>
      <c r="AJ69" s="84"/>
      <c r="AK69" s="54"/>
      <c r="AL69" s="49"/>
    </row>
    <row r="70" spans="1:38" ht="15.75" customHeight="1">
      <c r="A70" s="270"/>
      <c r="B70" s="94">
        <v>31</v>
      </c>
      <c r="C70" s="65" t="s">
        <v>77</v>
      </c>
      <c r="D70" s="65"/>
      <c r="E70" s="65"/>
      <c r="F70" s="65"/>
      <c r="G70" s="65"/>
      <c r="H70" s="65"/>
      <c r="I70" s="65"/>
      <c r="J70" s="65"/>
      <c r="K70" s="65"/>
      <c r="L70" s="65"/>
      <c r="M70" s="65"/>
      <c r="N70" s="65"/>
      <c r="O70" s="65"/>
      <c r="P70" s="65"/>
      <c r="Q70" s="65"/>
      <c r="R70" s="65"/>
      <c r="S70" s="51"/>
      <c r="T70" s="224">
        <f ca="1">COUNTIFS(申請額一覧!$E$4:$E$503,$B$65&amp;C70,申請額一覧!$K$4:$K$503,"&gt;0")</f>
        <v>0</v>
      </c>
      <c r="U70" s="225"/>
      <c r="V70" s="226" t="s">
        <v>17</v>
      </c>
      <c r="W70" s="227"/>
      <c r="X70" s="222">
        <f ca="1">SUMIF(申請額一覧!$E$4:$E$503,$B$65&amp;C70,申請額一覧!$K$4:$K$503)</f>
        <v>0</v>
      </c>
      <c r="Y70" s="223"/>
      <c r="Z70" s="223"/>
      <c r="AA70" s="223"/>
      <c r="AB70" s="53" t="s">
        <v>94</v>
      </c>
      <c r="AC70" s="82"/>
      <c r="AD70" s="82"/>
      <c r="AE70" s="83"/>
      <c r="AF70" s="83"/>
      <c r="AG70" s="84"/>
      <c r="AH70" s="84"/>
      <c r="AI70" s="84"/>
      <c r="AJ70" s="84"/>
      <c r="AK70" s="54"/>
      <c r="AL70" s="49"/>
    </row>
    <row r="71" spans="1:38" ht="15.75" customHeight="1">
      <c r="A71" s="270"/>
      <c r="B71" s="64" t="s">
        <v>85</v>
      </c>
      <c r="C71" s="65"/>
      <c r="D71" s="65"/>
      <c r="E71" s="65"/>
      <c r="F71" s="65"/>
      <c r="G71" s="65"/>
      <c r="H71" s="65"/>
      <c r="I71" s="65"/>
      <c r="J71" s="65"/>
      <c r="K71" s="65"/>
      <c r="L71" s="65"/>
      <c r="M71" s="65"/>
      <c r="N71" s="65"/>
      <c r="O71" s="65"/>
      <c r="P71" s="65"/>
      <c r="Q71" s="65"/>
      <c r="R71" s="65"/>
      <c r="S71" s="51"/>
      <c r="T71" s="224"/>
      <c r="U71" s="225"/>
      <c r="V71" s="226"/>
      <c r="W71" s="227"/>
      <c r="X71" s="222"/>
      <c r="Y71" s="223"/>
      <c r="Z71" s="223"/>
      <c r="AA71" s="223"/>
      <c r="AB71" s="53"/>
      <c r="AC71" s="273"/>
      <c r="AD71" s="273"/>
      <c r="AE71" s="274"/>
      <c r="AF71" s="274"/>
      <c r="AG71" s="272"/>
      <c r="AH71" s="272"/>
      <c r="AI71" s="272"/>
      <c r="AJ71" s="272"/>
      <c r="AK71" s="54"/>
      <c r="AL71" s="49"/>
    </row>
    <row r="72" spans="1:38" ht="15.75" customHeight="1">
      <c r="A72" s="270"/>
      <c r="B72" s="85">
        <v>32</v>
      </c>
      <c r="C72" s="65" t="s">
        <v>86</v>
      </c>
      <c r="D72" s="65"/>
      <c r="E72" s="65"/>
      <c r="F72" s="65"/>
      <c r="G72" s="65"/>
      <c r="H72" s="65"/>
      <c r="I72" s="65"/>
      <c r="J72" s="65"/>
      <c r="K72" s="65"/>
      <c r="L72" s="65"/>
      <c r="M72" s="65"/>
      <c r="N72" s="65"/>
      <c r="O72" s="65"/>
      <c r="P72" s="65"/>
      <c r="Q72" s="65"/>
      <c r="R72" s="65"/>
      <c r="S72" s="51"/>
      <c r="T72" s="224">
        <f ca="1">COUNTIFS(申請額一覧!$E$4:$E$503,$B$71&amp;C72,申請額一覧!$K$4:$K$503,"&gt;0")</f>
        <v>0</v>
      </c>
      <c r="U72" s="225"/>
      <c r="V72" s="226" t="s">
        <v>17</v>
      </c>
      <c r="W72" s="227"/>
      <c r="X72" s="222">
        <f ca="1">SUMIF(申請額一覧!$E$4:$E$503,$B$71&amp;C72,申請額一覧!$K$4:$K$503)</f>
        <v>0</v>
      </c>
      <c r="Y72" s="223"/>
      <c r="Z72" s="223"/>
      <c r="AA72" s="223"/>
      <c r="AB72" s="53" t="s">
        <v>94</v>
      </c>
      <c r="AC72" s="82"/>
      <c r="AD72" s="82"/>
      <c r="AE72" s="83"/>
      <c r="AF72" s="83"/>
      <c r="AG72" s="84"/>
      <c r="AH72" s="84"/>
      <c r="AI72" s="84"/>
      <c r="AJ72" s="84"/>
      <c r="AK72" s="54"/>
      <c r="AL72" s="49"/>
    </row>
    <row r="73" spans="1:38" ht="15.75" customHeight="1">
      <c r="A73" s="270"/>
      <c r="B73" s="94">
        <v>33</v>
      </c>
      <c r="C73" s="65" t="s">
        <v>80</v>
      </c>
      <c r="D73" s="65"/>
      <c r="E73" s="65"/>
      <c r="F73" s="65"/>
      <c r="G73" s="65"/>
      <c r="H73" s="65"/>
      <c r="I73" s="65"/>
      <c r="J73" s="65"/>
      <c r="K73" s="65"/>
      <c r="L73" s="65"/>
      <c r="M73" s="65"/>
      <c r="N73" s="65"/>
      <c r="O73" s="65"/>
      <c r="P73" s="65"/>
      <c r="Q73" s="65"/>
      <c r="R73" s="65"/>
      <c r="S73" s="51"/>
      <c r="T73" s="224">
        <f ca="1">COUNTIFS(申請額一覧!$E$4:$E$503,$B$71&amp;C73,申請額一覧!$K$4:$K$503,"&gt;0")</f>
        <v>0</v>
      </c>
      <c r="U73" s="225"/>
      <c r="V73" s="226" t="s">
        <v>17</v>
      </c>
      <c r="W73" s="227"/>
      <c r="X73" s="222">
        <f ca="1">SUMIF(申請額一覧!$E$4:$E$503,$B$71&amp;C73,申請額一覧!$K$4:$K$503)</f>
        <v>0</v>
      </c>
      <c r="Y73" s="223"/>
      <c r="Z73" s="223"/>
      <c r="AA73" s="223"/>
      <c r="AB73" s="53" t="s">
        <v>94</v>
      </c>
      <c r="AC73" s="82"/>
      <c r="AD73" s="82"/>
      <c r="AE73" s="83"/>
      <c r="AF73" s="83"/>
      <c r="AG73" s="84"/>
      <c r="AH73" s="84"/>
      <c r="AI73" s="84"/>
      <c r="AJ73" s="84"/>
      <c r="AK73" s="54"/>
      <c r="AL73" s="49"/>
    </row>
    <row r="74" spans="1:38" ht="15.75" customHeight="1">
      <c r="A74" s="270"/>
      <c r="B74" s="64" t="s">
        <v>120</v>
      </c>
      <c r="C74" s="65"/>
      <c r="D74" s="65"/>
      <c r="E74" s="65"/>
      <c r="F74" s="65"/>
      <c r="G74" s="65"/>
      <c r="H74" s="65"/>
      <c r="I74" s="65"/>
      <c r="J74" s="65"/>
      <c r="K74" s="65"/>
      <c r="L74" s="65"/>
      <c r="M74" s="65"/>
      <c r="N74" s="65"/>
      <c r="O74" s="65"/>
      <c r="P74" s="65"/>
      <c r="Q74" s="65"/>
      <c r="R74" s="65"/>
      <c r="S74" s="51"/>
      <c r="T74" s="224"/>
      <c r="U74" s="225"/>
      <c r="V74" s="226"/>
      <c r="W74" s="227"/>
      <c r="X74" s="222"/>
      <c r="Y74" s="223"/>
      <c r="Z74" s="223"/>
      <c r="AA74" s="223"/>
      <c r="AB74" s="53"/>
      <c r="AC74" s="273"/>
      <c r="AD74" s="273"/>
      <c r="AE74" s="274"/>
      <c r="AF74" s="274"/>
      <c r="AG74" s="272"/>
      <c r="AH74" s="272"/>
      <c r="AI74" s="272"/>
      <c r="AJ74" s="272"/>
      <c r="AK74" s="54"/>
      <c r="AL74" s="49"/>
    </row>
    <row r="75" spans="1:38" ht="15.75" customHeight="1">
      <c r="A75" s="270"/>
      <c r="B75" s="94">
        <v>34</v>
      </c>
      <c r="C75" s="65" t="s">
        <v>73</v>
      </c>
      <c r="D75" s="65"/>
      <c r="E75" s="65"/>
      <c r="F75" s="65"/>
      <c r="G75" s="65"/>
      <c r="H75" s="65"/>
      <c r="I75" s="65"/>
      <c r="J75" s="65"/>
      <c r="K75" s="65"/>
      <c r="L75" s="65"/>
      <c r="M75" s="65"/>
      <c r="N75" s="65"/>
      <c r="O75" s="65"/>
      <c r="P75" s="65"/>
      <c r="Q75" s="65"/>
      <c r="R75" s="65"/>
      <c r="S75" s="51"/>
      <c r="T75" s="224">
        <f ca="1">COUNTIFS(申請額一覧!$E$4:$E$503,$B$74&amp;C75,申請額一覧!$K$4:$K$503,"&gt;0")</f>
        <v>0</v>
      </c>
      <c r="U75" s="225"/>
      <c r="V75" s="226" t="s">
        <v>17</v>
      </c>
      <c r="W75" s="227"/>
      <c r="X75" s="222">
        <f ca="1">SUMIF(申請額一覧!$E$4:$E$503,$B$74&amp;C75,申請額一覧!$K$4:$K$503)</f>
        <v>0</v>
      </c>
      <c r="Y75" s="223"/>
      <c r="Z75" s="223"/>
      <c r="AA75" s="223"/>
      <c r="AB75" s="53" t="s">
        <v>94</v>
      </c>
      <c r="AC75" s="82"/>
      <c r="AD75" s="82"/>
      <c r="AE75" s="83"/>
      <c r="AF75" s="83"/>
      <c r="AG75" s="84"/>
      <c r="AH75" s="84"/>
      <c r="AI75" s="84"/>
      <c r="AJ75" s="84"/>
      <c r="AK75" s="54"/>
      <c r="AL75" s="49"/>
    </row>
    <row r="76" spans="1:38" ht="15.75" customHeight="1">
      <c r="A76" s="270"/>
      <c r="B76" s="71">
        <v>35</v>
      </c>
      <c r="C76" s="65" t="s">
        <v>74</v>
      </c>
      <c r="D76" s="65"/>
      <c r="E76" s="65"/>
      <c r="F76" s="65"/>
      <c r="G76" s="65"/>
      <c r="H76" s="65"/>
      <c r="I76" s="65"/>
      <c r="J76" s="65"/>
      <c r="K76" s="65"/>
      <c r="L76" s="65"/>
      <c r="M76" s="65"/>
      <c r="N76" s="65"/>
      <c r="O76" s="65"/>
      <c r="P76" s="65"/>
      <c r="Q76" s="65"/>
      <c r="R76" s="65"/>
      <c r="S76" s="51"/>
      <c r="T76" s="224">
        <f ca="1">COUNTIFS(申請額一覧!$E$4:$E$503,$B$74&amp;C76,申請額一覧!$K$4:$K$503,"&gt;0")</f>
        <v>0</v>
      </c>
      <c r="U76" s="225"/>
      <c r="V76" s="226" t="s">
        <v>17</v>
      </c>
      <c r="W76" s="227"/>
      <c r="X76" s="222">
        <f ca="1">SUMIF(申請額一覧!$E$4:$E$503,$B$74&amp;C76,申請額一覧!$K$4:$K$503)</f>
        <v>0</v>
      </c>
      <c r="Y76" s="223"/>
      <c r="Z76" s="223"/>
      <c r="AA76" s="223"/>
      <c r="AB76" s="53" t="s">
        <v>94</v>
      </c>
      <c r="AC76" s="82"/>
      <c r="AD76" s="82"/>
      <c r="AE76" s="83"/>
      <c r="AF76" s="83"/>
      <c r="AG76" s="84"/>
      <c r="AH76" s="84"/>
      <c r="AI76" s="84"/>
      <c r="AJ76" s="84"/>
      <c r="AK76" s="54"/>
      <c r="AL76" s="49"/>
    </row>
    <row r="77" spans="1:38" ht="15.75" customHeight="1">
      <c r="A77" s="270"/>
      <c r="B77" s="85">
        <v>36</v>
      </c>
      <c r="C77" s="65" t="s">
        <v>75</v>
      </c>
      <c r="D77" s="65"/>
      <c r="E77" s="65"/>
      <c r="F77" s="65"/>
      <c r="G77" s="65"/>
      <c r="H77" s="65"/>
      <c r="I77" s="65"/>
      <c r="J77" s="65"/>
      <c r="K77" s="65"/>
      <c r="L77" s="65"/>
      <c r="M77" s="65"/>
      <c r="N77" s="65"/>
      <c r="O77" s="65"/>
      <c r="P77" s="65"/>
      <c r="Q77" s="65"/>
      <c r="R77" s="65"/>
      <c r="S77" s="51"/>
      <c r="T77" s="224">
        <f ca="1">COUNTIFS(申請額一覧!$E$4:$E$503,$B$74&amp;C77,申請額一覧!$K$4:$K$503,"&gt;0")</f>
        <v>0</v>
      </c>
      <c r="U77" s="225"/>
      <c r="V77" s="226" t="s">
        <v>17</v>
      </c>
      <c r="W77" s="227"/>
      <c r="X77" s="222">
        <f ca="1">SUMIF(申請額一覧!$E$4:$E$503,$B$74&amp;C77,申請額一覧!$K$4:$K$503)</f>
        <v>0</v>
      </c>
      <c r="Y77" s="223"/>
      <c r="Z77" s="223"/>
      <c r="AA77" s="223"/>
      <c r="AB77" s="53" t="s">
        <v>94</v>
      </c>
      <c r="AC77" s="82"/>
      <c r="AD77" s="82"/>
      <c r="AE77" s="83"/>
      <c r="AF77" s="83"/>
      <c r="AG77" s="84"/>
      <c r="AH77" s="84"/>
      <c r="AI77" s="84"/>
      <c r="AJ77" s="84"/>
      <c r="AK77" s="54"/>
      <c r="AL77" s="49"/>
    </row>
    <row r="78" spans="1:38" ht="15.75" customHeight="1">
      <c r="A78" s="270"/>
      <c r="B78" s="94">
        <v>37</v>
      </c>
      <c r="C78" s="65" t="s">
        <v>121</v>
      </c>
      <c r="D78" s="65"/>
      <c r="E78" s="65"/>
      <c r="F78" s="65"/>
      <c r="G78" s="65"/>
      <c r="H78" s="65"/>
      <c r="I78" s="65"/>
      <c r="J78" s="65"/>
      <c r="K78" s="65"/>
      <c r="L78" s="65"/>
      <c r="M78" s="65"/>
      <c r="N78" s="65"/>
      <c r="O78" s="65"/>
      <c r="P78" s="65"/>
      <c r="Q78" s="65"/>
      <c r="R78" s="65"/>
      <c r="S78" s="51"/>
      <c r="T78" s="224">
        <f ca="1">COUNTIFS(申請額一覧!$E$4:$E$503,$B$74&amp;C78,申請額一覧!$K$4:$K$503,"&gt;0")</f>
        <v>0</v>
      </c>
      <c r="U78" s="225"/>
      <c r="V78" s="226" t="s">
        <v>17</v>
      </c>
      <c r="W78" s="227"/>
      <c r="X78" s="222">
        <f ca="1">SUMIF(申請額一覧!$E$4:$E$503,$B$74&amp;C78,申請額一覧!$K$4:$K$503)</f>
        <v>0</v>
      </c>
      <c r="Y78" s="223"/>
      <c r="Z78" s="223"/>
      <c r="AA78" s="223"/>
      <c r="AB78" s="53" t="s">
        <v>94</v>
      </c>
      <c r="AC78" s="82"/>
      <c r="AD78" s="82"/>
      <c r="AE78" s="83"/>
      <c r="AF78" s="83"/>
      <c r="AG78" s="84"/>
      <c r="AH78" s="84"/>
      <c r="AI78" s="84"/>
      <c r="AJ78" s="84"/>
      <c r="AK78" s="54"/>
      <c r="AL78" s="49"/>
    </row>
    <row r="79" spans="1:38" ht="15.75" customHeight="1" thickBot="1">
      <c r="A79" s="270"/>
      <c r="B79" s="94">
        <v>38</v>
      </c>
      <c r="C79" s="65" t="s">
        <v>77</v>
      </c>
      <c r="D79" s="65"/>
      <c r="E79" s="65"/>
      <c r="F79" s="65"/>
      <c r="G79" s="65"/>
      <c r="H79" s="65"/>
      <c r="I79" s="65"/>
      <c r="J79" s="65"/>
      <c r="K79" s="65"/>
      <c r="L79" s="65"/>
      <c r="M79" s="65"/>
      <c r="N79" s="65"/>
      <c r="O79" s="65"/>
      <c r="P79" s="65"/>
      <c r="Q79" s="65"/>
      <c r="R79" s="65"/>
      <c r="S79" s="51"/>
      <c r="T79" s="224">
        <f ca="1">COUNTIFS(申請額一覧!$E$4:$E$503,$B$74&amp;C79,申請額一覧!$K$4:$K$503,"&gt;0")</f>
        <v>0</v>
      </c>
      <c r="U79" s="225"/>
      <c r="V79" s="226" t="s">
        <v>17</v>
      </c>
      <c r="W79" s="227"/>
      <c r="X79" s="222">
        <f ca="1">SUMIF(申請額一覧!$E$4:$E$503,$B$74&amp;C79,申請額一覧!$K$4:$K$503)</f>
        <v>0</v>
      </c>
      <c r="Y79" s="223"/>
      <c r="Z79" s="223"/>
      <c r="AA79" s="223"/>
      <c r="AB79" s="53" t="s">
        <v>94</v>
      </c>
      <c r="AC79" s="82"/>
      <c r="AD79" s="82"/>
      <c r="AE79" s="83"/>
      <c r="AF79" s="83"/>
      <c r="AG79" s="84"/>
      <c r="AH79" s="84"/>
      <c r="AI79" s="84"/>
      <c r="AJ79" s="84"/>
      <c r="AK79" s="54"/>
      <c r="AL79" s="49"/>
    </row>
    <row r="80" spans="1:38" ht="15.75" customHeight="1" thickBot="1">
      <c r="A80" s="228" t="s">
        <v>25</v>
      </c>
      <c r="B80" s="229"/>
      <c r="C80" s="229"/>
      <c r="D80" s="229"/>
      <c r="E80" s="229"/>
      <c r="F80" s="229"/>
      <c r="G80" s="229"/>
      <c r="H80" s="229"/>
      <c r="I80" s="229"/>
      <c r="J80" s="229"/>
      <c r="K80" s="229"/>
      <c r="L80" s="229"/>
      <c r="M80" s="229"/>
      <c r="N80" s="229"/>
      <c r="O80" s="229"/>
      <c r="P80" s="229"/>
      <c r="Q80" s="229"/>
      <c r="R80" s="229"/>
      <c r="S80" s="230"/>
      <c r="T80" s="236">
        <f ca="1">SUM(T56:U79)</f>
        <v>0</v>
      </c>
      <c r="U80" s="237"/>
      <c r="V80" s="216" t="s">
        <v>17</v>
      </c>
      <c r="W80" s="217"/>
      <c r="X80" s="234">
        <f ca="1">SUM(X56:AA79)</f>
        <v>0</v>
      </c>
      <c r="Y80" s="235"/>
      <c r="Z80" s="235"/>
      <c r="AA80" s="235"/>
      <c r="AB80" s="61" t="s">
        <v>94</v>
      </c>
      <c r="AC80" s="273"/>
      <c r="AD80" s="273"/>
      <c r="AE80" s="274"/>
      <c r="AF80" s="274"/>
      <c r="AG80" s="272"/>
      <c r="AH80" s="272"/>
      <c r="AI80" s="272"/>
      <c r="AJ80" s="272"/>
      <c r="AK80" s="54"/>
      <c r="AL80" s="49"/>
    </row>
    <row r="81" spans="1:38" ht="24" customHeight="1" thickBot="1">
      <c r="A81" s="231" t="s">
        <v>93</v>
      </c>
      <c r="B81" s="232"/>
      <c r="C81" s="232"/>
      <c r="D81" s="232"/>
      <c r="E81" s="232"/>
      <c r="F81" s="232"/>
      <c r="G81" s="232"/>
      <c r="H81" s="232"/>
      <c r="I81" s="232"/>
      <c r="J81" s="232"/>
      <c r="K81" s="232"/>
      <c r="L81" s="232"/>
      <c r="M81" s="232"/>
      <c r="N81" s="232"/>
      <c r="O81" s="232"/>
      <c r="P81" s="232"/>
      <c r="Q81" s="232"/>
      <c r="R81" s="232"/>
      <c r="S81" s="233"/>
      <c r="T81" s="218">
        <f ca="1">SUM(T40,T45,T55,T80)</f>
        <v>0</v>
      </c>
      <c r="U81" s="219"/>
      <c r="V81" s="216" t="s">
        <v>17</v>
      </c>
      <c r="W81" s="217"/>
      <c r="X81" s="220">
        <f ca="1">SUM(X40,X45,X55,X80)</f>
        <v>0</v>
      </c>
      <c r="Y81" s="221"/>
      <c r="Z81" s="221"/>
      <c r="AA81" s="221"/>
      <c r="AB81" s="97" t="s">
        <v>94</v>
      </c>
      <c r="AC81" s="36"/>
    </row>
    <row r="82" spans="1:38" s="100" customFormat="1">
      <c r="A82" s="98"/>
      <c r="B82" s="99"/>
      <c r="C82" s="99"/>
      <c r="D82" s="99"/>
      <c r="E82" s="99"/>
      <c r="F82" s="99"/>
      <c r="G82" s="99"/>
      <c r="H82" s="99"/>
      <c r="I82" s="99"/>
      <c r="J82" s="99"/>
      <c r="K82" s="99"/>
      <c r="L82" s="99"/>
      <c r="M82" s="99"/>
      <c r="N82" s="99"/>
      <c r="O82" s="99"/>
      <c r="P82" s="99"/>
      <c r="Q82" s="99"/>
      <c r="R82" s="99"/>
      <c r="S82" s="99"/>
      <c r="T82" s="99"/>
      <c r="U82" s="99"/>
      <c r="V82" s="99"/>
      <c r="W82" s="99"/>
      <c r="X82" s="99"/>
      <c r="Y82" s="99"/>
      <c r="Z82" s="99"/>
      <c r="AA82" s="99"/>
      <c r="AB82" s="99"/>
      <c r="AC82" s="99"/>
      <c r="AD82" s="99"/>
      <c r="AE82" s="99"/>
      <c r="AF82" s="99"/>
      <c r="AG82" s="99"/>
      <c r="AH82" s="99"/>
      <c r="AI82" s="99"/>
      <c r="AJ82" s="99"/>
      <c r="AK82" s="99"/>
      <c r="AL82" s="99"/>
    </row>
    <row r="83" spans="1:38" s="99" customFormat="1">
      <c r="A83" s="98"/>
      <c r="B83" s="98"/>
      <c r="C83" s="98"/>
      <c r="D83" s="98"/>
      <c r="E83" s="98"/>
      <c r="F83" s="98"/>
      <c r="G83" s="98"/>
      <c r="H83" s="98"/>
      <c r="I83" s="98"/>
      <c r="J83" s="98"/>
      <c r="K83" s="98"/>
      <c r="L83" s="98"/>
      <c r="M83" s="98"/>
      <c r="N83" s="98"/>
      <c r="O83" s="98"/>
      <c r="P83" s="98"/>
      <c r="Q83" s="98"/>
      <c r="R83" s="98"/>
      <c r="S83" s="98"/>
      <c r="T83" s="98"/>
      <c r="U83" s="98"/>
      <c r="V83" s="98"/>
      <c r="W83" s="98"/>
      <c r="X83" s="98"/>
      <c r="Y83" s="98"/>
      <c r="Z83" s="98"/>
      <c r="AA83" s="98"/>
      <c r="AB83" s="98"/>
      <c r="AC83" s="98"/>
      <c r="AD83" s="98"/>
      <c r="AE83" s="98"/>
      <c r="AF83" s="98"/>
      <c r="AG83" s="98"/>
      <c r="AH83" s="98"/>
      <c r="AI83" s="98"/>
      <c r="AJ83" s="98"/>
      <c r="AK83" s="98"/>
      <c r="AL83" s="98"/>
    </row>
    <row r="84" spans="1:38" s="100" customFormat="1">
      <c r="A84" s="98"/>
      <c r="B84" s="99"/>
      <c r="C84" s="99"/>
      <c r="D84" s="99"/>
      <c r="E84" s="99"/>
      <c r="F84" s="99"/>
      <c r="G84" s="99"/>
      <c r="H84" s="99"/>
      <c r="I84" s="99"/>
      <c r="J84" s="99"/>
      <c r="K84" s="99"/>
      <c r="L84" s="99"/>
      <c r="M84" s="99"/>
      <c r="N84" s="99"/>
      <c r="O84" s="99"/>
      <c r="P84" s="99"/>
      <c r="Q84" s="99"/>
      <c r="R84" s="99"/>
      <c r="S84" s="99"/>
      <c r="T84" s="99"/>
      <c r="U84" s="99"/>
      <c r="V84" s="99"/>
      <c r="W84" s="99"/>
      <c r="X84" s="99"/>
      <c r="Y84" s="99"/>
      <c r="Z84" s="99"/>
      <c r="AA84" s="99"/>
      <c r="AB84" s="99"/>
      <c r="AC84" s="99"/>
      <c r="AD84" s="99"/>
      <c r="AE84" s="99"/>
      <c r="AF84" s="99"/>
      <c r="AG84" s="99"/>
      <c r="AH84" s="99"/>
      <c r="AI84" s="99"/>
      <c r="AJ84" s="99"/>
      <c r="AK84" s="99"/>
      <c r="AL84" s="99"/>
    </row>
    <row r="85" spans="1:38" s="99" customFormat="1">
      <c r="A85" s="100"/>
      <c r="B85" s="100"/>
      <c r="C85" s="100"/>
      <c r="D85" s="100"/>
      <c r="E85" s="100"/>
      <c r="F85" s="100"/>
      <c r="G85" s="100"/>
      <c r="H85" s="100"/>
      <c r="I85" s="100"/>
      <c r="J85" s="100"/>
      <c r="K85" s="100"/>
      <c r="L85" s="100"/>
      <c r="M85" s="100"/>
      <c r="N85" s="100"/>
      <c r="O85" s="100"/>
      <c r="P85" s="100"/>
      <c r="Q85" s="100"/>
      <c r="R85" s="100"/>
      <c r="S85" s="100"/>
      <c r="T85" s="100"/>
      <c r="U85" s="100"/>
      <c r="V85" s="100"/>
      <c r="W85" s="100"/>
      <c r="X85" s="100"/>
      <c r="Y85" s="100"/>
      <c r="Z85" s="100"/>
      <c r="AA85" s="100"/>
      <c r="AB85" s="100"/>
      <c r="AC85" s="100"/>
      <c r="AD85" s="100"/>
      <c r="AE85" s="100"/>
      <c r="AF85" s="100"/>
      <c r="AG85" s="100"/>
      <c r="AH85" s="100"/>
      <c r="AI85" s="100"/>
      <c r="AJ85" s="100"/>
      <c r="AK85" s="100"/>
      <c r="AL85" s="100"/>
    </row>
  </sheetData>
  <mergeCells count="283">
    <mergeCell ref="AG38:AJ38"/>
    <mergeCell ref="AG39:AJ39"/>
    <mergeCell ref="AG41:AJ41"/>
    <mergeCell ref="AG44:AJ44"/>
    <mergeCell ref="AG46:AJ46"/>
    <mergeCell ref="AG45:AJ45"/>
    <mergeCell ref="AG50:AJ50"/>
    <mergeCell ref="AG40:AJ40"/>
    <mergeCell ref="AG42:AJ42"/>
    <mergeCell ref="A21:I21"/>
    <mergeCell ref="J21:M21"/>
    <mergeCell ref="A23:AB23"/>
    <mergeCell ref="AG51:AJ51"/>
    <mergeCell ref="AG52:AJ52"/>
    <mergeCell ref="AG56:AJ56"/>
    <mergeCell ref="AG62:AJ62"/>
    <mergeCell ref="AG55:AJ55"/>
    <mergeCell ref="A46:A54"/>
    <mergeCell ref="A56:A79"/>
    <mergeCell ref="AE33:AF33"/>
    <mergeCell ref="AC33:AD33"/>
    <mergeCell ref="AE32:AF32"/>
    <mergeCell ref="AC32:AD32"/>
    <mergeCell ref="T32:U32"/>
    <mergeCell ref="V33:W33"/>
    <mergeCell ref="V35:W35"/>
    <mergeCell ref="V41:W41"/>
    <mergeCell ref="X36:AA36"/>
    <mergeCell ref="X37:AA37"/>
    <mergeCell ref="AC34:AD34"/>
    <mergeCell ref="AG31:AL31"/>
    <mergeCell ref="X31:AB31"/>
    <mergeCell ref="AG65:AJ65"/>
    <mergeCell ref="Z6:AA6"/>
    <mergeCell ref="W6:X6"/>
    <mergeCell ref="T6:U6"/>
    <mergeCell ref="B14:D15"/>
    <mergeCell ref="AG35:AJ35"/>
    <mergeCell ref="AG36:AJ36"/>
    <mergeCell ref="B16:I16"/>
    <mergeCell ref="B17:I17"/>
    <mergeCell ref="B18:I18"/>
    <mergeCell ref="E13:AB13"/>
    <mergeCell ref="E12:AB12"/>
    <mergeCell ref="E15:AB15"/>
    <mergeCell ref="M18:Q18"/>
    <mergeCell ref="M17:Q17"/>
    <mergeCell ref="M16:Q16"/>
    <mergeCell ref="U18:AB18"/>
    <mergeCell ref="U17:AB17"/>
    <mergeCell ref="U16:AB16"/>
    <mergeCell ref="R18:T18"/>
    <mergeCell ref="R17:T17"/>
    <mergeCell ref="AE34:AF34"/>
    <mergeCell ref="AE35:AF35"/>
    <mergeCell ref="T34:U34"/>
    <mergeCell ref="X35:AA35"/>
    <mergeCell ref="T31:W31"/>
    <mergeCell ref="X32:AA32"/>
    <mergeCell ref="X33:AA33"/>
    <mergeCell ref="X34:AA34"/>
    <mergeCell ref="AG32:AJ32"/>
    <mergeCell ref="AG33:AJ33"/>
    <mergeCell ref="AG34:AJ34"/>
    <mergeCell ref="AC31:AF31"/>
    <mergeCell ref="AC37:AD37"/>
    <mergeCell ref="AE37:AF37"/>
    <mergeCell ref="V36:W36"/>
    <mergeCell ref="AC36:AD36"/>
    <mergeCell ref="AE36:AF36"/>
    <mergeCell ref="V32:W32"/>
    <mergeCell ref="T35:U35"/>
    <mergeCell ref="T36:U36"/>
    <mergeCell ref="T33:U33"/>
    <mergeCell ref="AG37:AJ37"/>
    <mergeCell ref="AE41:AF41"/>
    <mergeCell ref="V39:W39"/>
    <mergeCell ref="AC39:AD39"/>
    <mergeCell ref="AE39:AF39"/>
    <mergeCell ref="V38:W38"/>
    <mergeCell ref="AC38:AD38"/>
    <mergeCell ref="AE38:AF38"/>
    <mergeCell ref="X38:AA38"/>
    <mergeCell ref="X39:AA39"/>
    <mergeCell ref="X41:AA41"/>
    <mergeCell ref="X40:AA40"/>
    <mergeCell ref="AC40:AD40"/>
    <mergeCell ref="AE40:AF40"/>
    <mergeCell ref="AE46:AF46"/>
    <mergeCell ref="V44:W44"/>
    <mergeCell ref="AC44:AD44"/>
    <mergeCell ref="AE44:AF44"/>
    <mergeCell ref="X44:AA44"/>
    <mergeCell ref="X46:AA46"/>
    <mergeCell ref="AC45:AD45"/>
    <mergeCell ref="AE45:AF45"/>
    <mergeCell ref="V45:W45"/>
    <mergeCell ref="AC51:AD51"/>
    <mergeCell ref="AE51:AF51"/>
    <mergeCell ref="T50:U50"/>
    <mergeCell ref="V50:W50"/>
    <mergeCell ref="AC50:AD50"/>
    <mergeCell ref="AE50:AF50"/>
    <mergeCell ref="X50:AA50"/>
    <mergeCell ref="X51:AA51"/>
    <mergeCell ref="T51:U51"/>
    <mergeCell ref="V51:W51"/>
    <mergeCell ref="X61:AA61"/>
    <mergeCell ref="T59:U59"/>
    <mergeCell ref="V59:W59"/>
    <mergeCell ref="X59:AA59"/>
    <mergeCell ref="T60:U60"/>
    <mergeCell ref="V60:W60"/>
    <mergeCell ref="X60:AA60"/>
    <mergeCell ref="AE55:AF55"/>
    <mergeCell ref="AC52:AD52"/>
    <mergeCell ref="AE52:AF52"/>
    <mergeCell ref="X52:AA52"/>
    <mergeCell ref="T53:U53"/>
    <mergeCell ref="V53:W53"/>
    <mergeCell ref="X53:AA53"/>
    <mergeCell ref="T54:U54"/>
    <mergeCell ref="V54:W54"/>
    <mergeCell ref="AC55:AD55"/>
    <mergeCell ref="T39:U39"/>
    <mergeCell ref="T41:U41"/>
    <mergeCell ref="T44:U44"/>
    <mergeCell ref="T56:U56"/>
    <mergeCell ref="V56:W56"/>
    <mergeCell ref="AC56:AD56"/>
    <mergeCell ref="T61:U61"/>
    <mergeCell ref="V61:W61"/>
    <mergeCell ref="AE71:AF71"/>
    <mergeCell ref="AE56:AF56"/>
    <mergeCell ref="X56:AA56"/>
    <mergeCell ref="X62:AA62"/>
    <mergeCell ref="X65:AA65"/>
    <mergeCell ref="V63:W63"/>
    <mergeCell ref="X63:AA63"/>
    <mergeCell ref="T64:U64"/>
    <mergeCell ref="V64:W64"/>
    <mergeCell ref="X64:AA64"/>
    <mergeCell ref="T63:U63"/>
    <mergeCell ref="T62:U62"/>
    <mergeCell ref="V62:W62"/>
    <mergeCell ref="AC62:AD62"/>
    <mergeCell ref="V70:W70"/>
    <mergeCell ref="AE62:AF62"/>
    <mergeCell ref="V69:W69"/>
    <mergeCell ref="X69:AA69"/>
    <mergeCell ref="T70:U70"/>
    <mergeCell ref="AC74:AD74"/>
    <mergeCell ref="T65:U65"/>
    <mergeCell ref="V65:W65"/>
    <mergeCell ref="AE80:AF80"/>
    <mergeCell ref="AE74:AF74"/>
    <mergeCell ref="A8:G8"/>
    <mergeCell ref="T80:U80"/>
    <mergeCell ref="V80:W80"/>
    <mergeCell ref="AC80:AD80"/>
    <mergeCell ref="T75:U75"/>
    <mergeCell ref="V75:W75"/>
    <mergeCell ref="T71:U71"/>
    <mergeCell ref="V71:W71"/>
    <mergeCell ref="AC71:AD71"/>
    <mergeCell ref="A41:A44"/>
    <mergeCell ref="V73:W73"/>
    <mergeCell ref="AC46:AD46"/>
    <mergeCell ref="AC41:AD41"/>
    <mergeCell ref="AC35:AD35"/>
    <mergeCell ref="T37:U37"/>
    <mergeCell ref="T38:U38"/>
    <mergeCell ref="P21:Q21"/>
    <mergeCell ref="N21:O21"/>
    <mergeCell ref="A26:D26"/>
    <mergeCell ref="A27:C27"/>
    <mergeCell ref="D27:E27"/>
    <mergeCell ref="F27:H27"/>
    <mergeCell ref="I27:L27"/>
    <mergeCell ref="M27:O27"/>
    <mergeCell ref="AG80:AJ80"/>
    <mergeCell ref="T76:U76"/>
    <mergeCell ref="V76:W76"/>
    <mergeCell ref="T77:U77"/>
    <mergeCell ref="V77:W77"/>
    <mergeCell ref="X77:AA77"/>
    <mergeCell ref="X73:AA73"/>
    <mergeCell ref="AC65:AD65"/>
    <mergeCell ref="AE65:AF65"/>
    <mergeCell ref="AG71:AJ71"/>
    <mergeCell ref="AG74:AJ74"/>
    <mergeCell ref="X71:AA71"/>
    <mergeCell ref="X74:AA74"/>
    <mergeCell ref="X75:AA75"/>
    <mergeCell ref="X76:AA76"/>
    <mergeCell ref="T69:U69"/>
    <mergeCell ref="V42:W42"/>
    <mergeCell ref="X42:AA42"/>
    <mergeCell ref="P27:AB27"/>
    <mergeCell ref="P26:R26"/>
    <mergeCell ref="S26:AB26"/>
    <mergeCell ref="T45:U45"/>
    <mergeCell ref="T43:U43"/>
    <mergeCell ref="V43:W43"/>
    <mergeCell ref="B12:D12"/>
    <mergeCell ref="B13:D13"/>
    <mergeCell ref="T40:U40"/>
    <mergeCell ref="V40:W40"/>
    <mergeCell ref="V37:W37"/>
    <mergeCell ref="V34:W34"/>
    <mergeCell ref="R16:T16"/>
    <mergeCell ref="H14:I14"/>
    <mergeCell ref="K14:M14"/>
    <mergeCell ref="J16:L16"/>
    <mergeCell ref="J17:L17"/>
    <mergeCell ref="J18:L18"/>
    <mergeCell ref="A31:S31"/>
    <mergeCell ref="A12:A18"/>
    <mergeCell ref="A32:A39"/>
    <mergeCell ref="R21:S21"/>
    <mergeCell ref="V49:W49"/>
    <mergeCell ref="V58:W58"/>
    <mergeCell ref="X58:AA58"/>
    <mergeCell ref="T52:U52"/>
    <mergeCell ref="V52:W52"/>
    <mergeCell ref="T55:U55"/>
    <mergeCell ref="V55:W55"/>
    <mergeCell ref="X55:AA55"/>
    <mergeCell ref="A4:AB4"/>
    <mergeCell ref="A5:AB5"/>
    <mergeCell ref="A55:S55"/>
    <mergeCell ref="A45:S45"/>
    <mergeCell ref="A40:S40"/>
    <mergeCell ref="X54:AA54"/>
    <mergeCell ref="AA21:AB21"/>
    <mergeCell ref="T21:Z21"/>
    <mergeCell ref="X43:AA43"/>
    <mergeCell ref="X45:AA45"/>
    <mergeCell ref="T46:U46"/>
    <mergeCell ref="V46:W46"/>
    <mergeCell ref="T47:U47"/>
    <mergeCell ref="V47:W47"/>
    <mergeCell ref="X47:AA47"/>
    <mergeCell ref="T42:U42"/>
    <mergeCell ref="A80:S80"/>
    <mergeCell ref="A81:S81"/>
    <mergeCell ref="T72:U72"/>
    <mergeCell ref="V72:W72"/>
    <mergeCell ref="X72:AA72"/>
    <mergeCell ref="T78:U78"/>
    <mergeCell ref="V78:W78"/>
    <mergeCell ref="X78:AA78"/>
    <mergeCell ref="T79:U79"/>
    <mergeCell ref="V79:W79"/>
    <mergeCell ref="X79:AA79"/>
    <mergeCell ref="T73:U73"/>
    <mergeCell ref="X80:AA80"/>
    <mergeCell ref="T74:U74"/>
    <mergeCell ref="V74:W74"/>
    <mergeCell ref="AC42:AD42"/>
    <mergeCell ref="AE42:AF42"/>
    <mergeCell ref="V81:W81"/>
    <mergeCell ref="T81:U81"/>
    <mergeCell ref="X81:AA81"/>
    <mergeCell ref="X70:AA70"/>
    <mergeCell ref="T66:U66"/>
    <mergeCell ref="V66:W66"/>
    <mergeCell ref="X66:AA66"/>
    <mergeCell ref="T67:U67"/>
    <mergeCell ref="V67:W67"/>
    <mergeCell ref="X67:AA67"/>
    <mergeCell ref="T68:U68"/>
    <mergeCell ref="V68:W68"/>
    <mergeCell ref="X68:AA68"/>
    <mergeCell ref="X49:AA49"/>
    <mergeCell ref="T57:U57"/>
    <mergeCell ref="V57:W57"/>
    <mergeCell ref="X57:AA57"/>
    <mergeCell ref="T58:U58"/>
    <mergeCell ref="T49:U49"/>
    <mergeCell ref="T48:U48"/>
    <mergeCell ref="V48:W48"/>
    <mergeCell ref="X48:AA48"/>
  </mergeCells>
  <phoneticPr fontId="3"/>
  <dataValidations count="3">
    <dataValidation imeMode="disabled" allowBlank="1" showInputMessage="1" showErrorMessage="1" sqref="M16:Q16 U16:AB16 T6:U7 W6:X7 Z6:AA7 H14:I14 K14:M14"/>
    <dataValidation imeMode="fullKatakana" allowBlank="1" showInputMessage="1" showErrorMessage="1" sqref="E12:AB12"/>
    <dataValidation type="list" allowBlank="1" showInputMessage="1" showErrorMessage="1" sqref="D27:E27">
      <formula1>"普通,当座"</formula1>
    </dataValidation>
  </dataValidations>
  <printOptions horizontalCentered="1"/>
  <pageMargins left="0.78740157480314965" right="0.59055118110236227" top="0.35433070866141736" bottom="7.874015748031496E-2" header="0.31496062992125984" footer="0.31496062992125984"/>
  <pageSetup paperSize="9" orientation="portrait" r:id="rId1"/>
  <rowBreaks count="1" manualBreakCount="1">
    <brk id="29" max="27"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AX24"/>
  <sheetViews>
    <sheetView zoomScaleNormal="100" workbookViewId="0"/>
  </sheetViews>
  <sheetFormatPr defaultColWidth="2.25" defaultRowHeight="13.5"/>
  <cols>
    <col min="1" max="1" width="2.25" style="101"/>
    <col min="2" max="2" width="3.125" style="101" customWidth="1"/>
    <col min="3" max="3" width="16.875" style="101" customWidth="1"/>
    <col min="4" max="4" width="12.875" style="101" customWidth="1"/>
    <col min="5" max="5" width="25" style="101" customWidth="1"/>
    <col min="6" max="6" width="15.25" style="101" customWidth="1"/>
    <col min="7" max="7" width="18.875" style="101" customWidth="1"/>
    <col min="8" max="8" width="20.25" style="101" customWidth="1"/>
    <col min="9" max="11" width="17.25" style="101" customWidth="1"/>
    <col min="12" max="12" width="19.25" style="101" bestFit="1" customWidth="1"/>
    <col min="13" max="16384" width="2.25" style="101"/>
  </cols>
  <sheetData>
    <row r="1" spans="1:50" ht="24.75" customHeight="1">
      <c r="A1" s="101" t="s">
        <v>175</v>
      </c>
      <c r="J1" s="102"/>
      <c r="K1" s="144"/>
      <c r="L1" s="325" t="s">
        <v>142</v>
      </c>
      <c r="M1" s="325"/>
      <c r="N1" s="325"/>
      <c r="O1" s="325"/>
      <c r="P1" s="325"/>
      <c r="Q1" s="325"/>
      <c r="R1" s="325"/>
      <c r="S1" s="325"/>
      <c r="T1" s="325"/>
      <c r="U1" s="325"/>
      <c r="V1" s="325"/>
      <c r="W1" s="325"/>
      <c r="X1" s="325"/>
      <c r="Y1" s="325"/>
      <c r="Z1" s="325"/>
      <c r="AA1" s="325"/>
      <c r="AB1" s="325"/>
      <c r="AC1" s="325"/>
      <c r="AD1" s="325"/>
      <c r="AE1" s="325"/>
      <c r="AF1" s="325"/>
      <c r="AG1" s="325"/>
      <c r="AH1" s="325"/>
      <c r="AI1" s="325"/>
      <c r="AJ1" s="325"/>
      <c r="AK1" s="325"/>
      <c r="AL1" s="325"/>
      <c r="AM1" s="325"/>
      <c r="AN1" s="325"/>
      <c r="AO1" s="325"/>
      <c r="AP1" s="325"/>
      <c r="AQ1" s="325"/>
      <c r="AR1" s="325"/>
      <c r="AS1" s="325"/>
      <c r="AT1" s="325"/>
      <c r="AU1" s="325"/>
      <c r="AV1" s="325"/>
      <c r="AW1" s="325"/>
      <c r="AX1" s="325"/>
    </row>
    <row r="2" spans="1:50" ht="24.75" customHeight="1" thickBot="1">
      <c r="B2" s="103"/>
      <c r="K2" s="102" t="s">
        <v>95</v>
      </c>
      <c r="L2" s="326" t="s">
        <v>141</v>
      </c>
      <c r="M2" s="326"/>
      <c r="N2" s="326"/>
      <c r="O2" s="326"/>
      <c r="P2" s="326"/>
      <c r="Q2" s="326"/>
      <c r="R2" s="326"/>
      <c r="S2" s="326"/>
      <c r="T2" s="326"/>
      <c r="U2" s="326"/>
      <c r="V2" s="326"/>
      <c r="W2" s="326"/>
      <c r="X2" s="326"/>
      <c r="Y2" s="326"/>
      <c r="Z2" s="326"/>
      <c r="AA2" s="326"/>
      <c r="AB2" s="326"/>
      <c r="AC2" s="326"/>
      <c r="AD2" s="326"/>
      <c r="AE2" s="326"/>
      <c r="AF2" s="326"/>
      <c r="AG2" s="326"/>
      <c r="AH2" s="326"/>
      <c r="AI2" s="326"/>
      <c r="AJ2" s="326"/>
      <c r="AK2" s="326"/>
      <c r="AL2" s="326"/>
      <c r="AM2" s="326"/>
      <c r="AN2" s="326"/>
      <c r="AO2" s="326"/>
      <c r="AP2" s="326"/>
      <c r="AQ2" s="326"/>
      <c r="AR2" s="326"/>
      <c r="AS2" s="326"/>
      <c r="AT2" s="326"/>
      <c r="AU2" s="326"/>
      <c r="AV2" s="326"/>
      <c r="AW2" s="326"/>
      <c r="AX2" s="326"/>
    </row>
    <row r="3" spans="1:50" ht="33.75" customHeight="1">
      <c r="B3" s="104" t="s">
        <v>47</v>
      </c>
      <c r="C3" s="105" t="s">
        <v>41</v>
      </c>
      <c r="D3" s="106" t="s">
        <v>162</v>
      </c>
      <c r="E3" s="107" t="s">
        <v>46</v>
      </c>
      <c r="F3" s="107" t="s">
        <v>104</v>
      </c>
      <c r="G3" s="107" t="s">
        <v>105</v>
      </c>
      <c r="H3" s="135" t="s">
        <v>110</v>
      </c>
      <c r="I3" s="107" t="s">
        <v>43</v>
      </c>
      <c r="J3" s="107" t="s">
        <v>44</v>
      </c>
      <c r="K3" s="108" t="s">
        <v>45</v>
      </c>
      <c r="L3" s="134" t="s">
        <v>117</v>
      </c>
    </row>
    <row r="4" spans="1:50" ht="22.5" customHeight="1">
      <c r="B4" s="109">
        <f>ROW()-3</f>
        <v>1</v>
      </c>
      <c r="C4" s="110" t="str">
        <f ca="1">IF($L4="○",IFERROR(INDIRECT("個票"&amp;$B4&amp;"！$j$4"),""),"")</f>
        <v/>
      </c>
      <c r="D4" s="110" t="str">
        <f ca="1">IF($L4="○",IFERROR(ASC(INDIRECT("個票"&amp;$B4&amp;"！$Ae$4")),""),"")</f>
        <v/>
      </c>
      <c r="E4" s="110" t="str">
        <f ca="1">IF($L4="○",IFERROR(INDIRECT("個票"&amp;$B4&amp;"！$j$5"),""),"")</f>
        <v/>
      </c>
      <c r="F4" s="110" t="str">
        <f ca="1">IF($L4="○",IFERROR(INDIRECT("個票"&amp;$B4&amp;"！$q$8"),""),"")</f>
        <v/>
      </c>
      <c r="G4" s="111" t="str">
        <f ca="1">IF($L4="○",IFERROR(INDIRECT("個票"&amp;$B4&amp;"！$j$7"),""),"")</f>
        <v/>
      </c>
      <c r="H4" s="111" t="str">
        <f ca="1">IF($L4="○",IF(K4&gt;0,総括表!$E$13,""),"")</f>
        <v/>
      </c>
      <c r="I4" s="112" t="str">
        <f ca="1">IF($L4="○",IF(J4&lt;&gt;0,IFERROR(INDIRECT("個票"&amp;$B4&amp;"！$w$11"),""),0),"")</f>
        <v/>
      </c>
      <c r="J4" s="112" t="str">
        <f ca="1">IF($L4="○",IFERROR(INDIRECT("個票"&amp;$B4&amp;"！$Af$11"),""),"")</f>
        <v/>
      </c>
      <c r="K4" s="113" t="str">
        <f ca="1">IF($L4="○",INDIRECT("個票"&amp;$B4&amp;"！$Ad$26"),"")</f>
        <v/>
      </c>
      <c r="L4" s="134" t="str">
        <f ca="1">IFERROR(INDIRECT("個票"&amp;$B4&amp;"！$An$35"),"")</f>
        <v>×</v>
      </c>
    </row>
    <row r="5" spans="1:50" ht="22.5" customHeight="1">
      <c r="B5" s="109">
        <f t="shared" ref="B5:B23" si="0">ROW()-3</f>
        <v>2</v>
      </c>
      <c r="C5" s="110" t="str">
        <f t="shared" ref="C5:C23" ca="1" si="1">IF($L5="○",IFERROR(INDIRECT("個票"&amp;$B5&amp;"！$j$4"),""),"")</f>
        <v/>
      </c>
      <c r="D5" s="110" t="str">
        <f t="shared" ref="D5:D23" ca="1" si="2">IF($L5="○",IFERROR(ASC(INDIRECT("個票"&amp;$B5&amp;"！$Ae$4")),""),"")</f>
        <v/>
      </c>
      <c r="E5" s="110" t="str">
        <f t="shared" ref="E5:E23" ca="1" si="3">IF($L5="○",IFERROR(INDIRECT("個票"&amp;$B5&amp;"！$j$5"),""),"")</f>
        <v/>
      </c>
      <c r="F5" s="110" t="str">
        <f t="shared" ref="F5:F23" ca="1" si="4">IF($L5="○",IFERROR(INDIRECT("個票"&amp;$B5&amp;"！$q$8"),""),"")</f>
        <v/>
      </c>
      <c r="G5" s="111" t="str">
        <f t="shared" ref="G5:G23" ca="1" si="5">IF($L5="○",IFERROR(INDIRECT("個票"&amp;$B5&amp;"！$j$7"),""),"")</f>
        <v/>
      </c>
      <c r="H5" s="111" t="str">
        <f ca="1">IF($L5="○",IF(K5&gt;0,総括表!$E$13,""),"")</f>
        <v/>
      </c>
      <c r="I5" s="112" t="str">
        <f t="shared" ref="I5:I23" ca="1" si="6">IF($L5="○",IF(J5&lt;&gt;0,IFERROR(INDIRECT("個票"&amp;$B5&amp;"！$w$11"),""),0),"")</f>
        <v/>
      </c>
      <c r="J5" s="112" t="str">
        <f t="shared" ref="J5:J23" ca="1" si="7">IF($L5="○",IFERROR(INDIRECT("個票"&amp;$B5&amp;"！$Af$11"),""),"")</f>
        <v/>
      </c>
      <c r="K5" s="113" t="str">
        <f t="shared" ref="K5:K23" ca="1" si="8">IF($L5="○",INDIRECT("個票"&amp;$B5&amp;"！$Ad$26"),"")</f>
        <v/>
      </c>
      <c r="L5" s="134" t="str">
        <f t="shared" ref="L5:L23" ca="1" si="9">IFERROR(INDIRECT("個票"&amp;$B5&amp;"！$An$35"),"")</f>
        <v>×</v>
      </c>
    </row>
    <row r="6" spans="1:50" ht="22.5" customHeight="1">
      <c r="B6" s="109">
        <f t="shared" si="0"/>
        <v>3</v>
      </c>
      <c r="C6" s="110" t="str">
        <f t="shared" ca="1" si="1"/>
        <v/>
      </c>
      <c r="D6" s="110" t="str">
        <f t="shared" ca="1" si="2"/>
        <v/>
      </c>
      <c r="E6" s="110" t="str">
        <f t="shared" ca="1" si="3"/>
        <v/>
      </c>
      <c r="F6" s="110" t="str">
        <f t="shared" ca="1" si="4"/>
        <v/>
      </c>
      <c r="G6" s="111" t="str">
        <f t="shared" ca="1" si="5"/>
        <v/>
      </c>
      <c r="H6" s="111" t="str">
        <f ca="1">IF($L6="○",IF(K6&gt;0,総括表!$E$13,""),"")</f>
        <v/>
      </c>
      <c r="I6" s="112" t="str">
        <f t="shared" ca="1" si="6"/>
        <v/>
      </c>
      <c r="J6" s="112" t="str">
        <f t="shared" ca="1" si="7"/>
        <v/>
      </c>
      <c r="K6" s="113" t="str">
        <f t="shared" ca="1" si="8"/>
        <v/>
      </c>
      <c r="L6" s="134" t="str">
        <f t="shared" ca="1" si="9"/>
        <v>×</v>
      </c>
    </row>
    <row r="7" spans="1:50" ht="22.5" customHeight="1">
      <c r="B7" s="109">
        <f t="shared" si="0"/>
        <v>4</v>
      </c>
      <c r="C7" s="110" t="str">
        <f t="shared" ca="1" si="1"/>
        <v/>
      </c>
      <c r="D7" s="110" t="str">
        <f t="shared" ca="1" si="2"/>
        <v/>
      </c>
      <c r="E7" s="110" t="str">
        <f t="shared" ca="1" si="3"/>
        <v/>
      </c>
      <c r="F7" s="110" t="str">
        <f t="shared" ca="1" si="4"/>
        <v/>
      </c>
      <c r="G7" s="111" t="str">
        <f t="shared" ca="1" si="5"/>
        <v/>
      </c>
      <c r="H7" s="111" t="str">
        <f ca="1">IF($L7="○",IF(K7&gt;0,総括表!$E$13,""),"")</f>
        <v/>
      </c>
      <c r="I7" s="112" t="str">
        <f t="shared" ca="1" si="6"/>
        <v/>
      </c>
      <c r="J7" s="112" t="str">
        <f t="shared" ca="1" si="7"/>
        <v/>
      </c>
      <c r="K7" s="113" t="str">
        <f t="shared" ca="1" si="8"/>
        <v/>
      </c>
      <c r="L7" s="134" t="str">
        <f t="shared" ca="1" si="9"/>
        <v>×</v>
      </c>
    </row>
    <row r="8" spans="1:50" ht="22.5" customHeight="1">
      <c r="B8" s="109">
        <f t="shared" si="0"/>
        <v>5</v>
      </c>
      <c r="C8" s="110" t="str">
        <f t="shared" ca="1" si="1"/>
        <v/>
      </c>
      <c r="D8" s="110" t="str">
        <f t="shared" ca="1" si="2"/>
        <v/>
      </c>
      <c r="E8" s="110" t="str">
        <f t="shared" ca="1" si="3"/>
        <v/>
      </c>
      <c r="F8" s="110" t="str">
        <f t="shared" ca="1" si="4"/>
        <v/>
      </c>
      <c r="G8" s="111" t="str">
        <f t="shared" ca="1" si="5"/>
        <v/>
      </c>
      <c r="H8" s="111" t="str">
        <f ca="1">IF($L8="○",IF(K8&gt;0,総括表!$E$13,""),"")</f>
        <v/>
      </c>
      <c r="I8" s="112" t="str">
        <f t="shared" ca="1" si="6"/>
        <v/>
      </c>
      <c r="J8" s="112" t="str">
        <f t="shared" ca="1" si="7"/>
        <v/>
      </c>
      <c r="K8" s="113" t="str">
        <f t="shared" ca="1" si="8"/>
        <v/>
      </c>
      <c r="L8" s="134" t="str">
        <f t="shared" ca="1" si="9"/>
        <v>×</v>
      </c>
    </row>
    <row r="9" spans="1:50" ht="22.5" customHeight="1">
      <c r="B9" s="109">
        <f t="shared" si="0"/>
        <v>6</v>
      </c>
      <c r="C9" s="110" t="str">
        <f t="shared" ca="1" si="1"/>
        <v/>
      </c>
      <c r="D9" s="110" t="str">
        <f t="shared" ca="1" si="2"/>
        <v/>
      </c>
      <c r="E9" s="110" t="str">
        <f t="shared" ca="1" si="3"/>
        <v/>
      </c>
      <c r="F9" s="110" t="str">
        <f t="shared" ca="1" si="4"/>
        <v/>
      </c>
      <c r="G9" s="111" t="str">
        <f t="shared" ca="1" si="5"/>
        <v/>
      </c>
      <c r="H9" s="111" t="str">
        <f ca="1">IF($L9="○",IF(K9&gt;0,総括表!$E$13,""),"")</f>
        <v/>
      </c>
      <c r="I9" s="112" t="str">
        <f t="shared" ca="1" si="6"/>
        <v/>
      </c>
      <c r="J9" s="112" t="str">
        <f t="shared" ca="1" si="7"/>
        <v/>
      </c>
      <c r="K9" s="113" t="str">
        <f t="shared" ca="1" si="8"/>
        <v/>
      </c>
      <c r="L9" s="134" t="str">
        <f t="shared" ca="1" si="9"/>
        <v>×</v>
      </c>
    </row>
    <row r="10" spans="1:50" ht="22.5" customHeight="1">
      <c r="B10" s="109">
        <f t="shared" si="0"/>
        <v>7</v>
      </c>
      <c r="C10" s="110" t="str">
        <f t="shared" ca="1" si="1"/>
        <v/>
      </c>
      <c r="D10" s="110" t="str">
        <f t="shared" ca="1" si="2"/>
        <v/>
      </c>
      <c r="E10" s="110" t="str">
        <f t="shared" ca="1" si="3"/>
        <v/>
      </c>
      <c r="F10" s="110" t="str">
        <f t="shared" ca="1" si="4"/>
        <v/>
      </c>
      <c r="G10" s="111" t="str">
        <f t="shared" ca="1" si="5"/>
        <v/>
      </c>
      <c r="H10" s="111" t="str">
        <f ca="1">IF($L10="○",IF(K10&gt;0,総括表!$E$13,""),"")</f>
        <v/>
      </c>
      <c r="I10" s="112" t="str">
        <f t="shared" ca="1" si="6"/>
        <v/>
      </c>
      <c r="J10" s="112" t="str">
        <f t="shared" ca="1" si="7"/>
        <v/>
      </c>
      <c r="K10" s="113" t="str">
        <f t="shared" ca="1" si="8"/>
        <v/>
      </c>
      <c r="L10" s="134" t="str">
        <f t="shared" ca="1" si="9"/>
        <v>×</v>
      </c>
    </row>
    <row r="11" spans="1:50" ht="22.5" customHeight="1">
      <c r="B11" s="109">
        <f t="shared" si="0"/>
        <v>8</v>
      </c>
      <c r="C11" s="110" t="str">
        <f t="shared" ca="1" si="1"/>
        <v/>
      </c>
      <c r="D11" s="110" t="str">
        <f t="shared" ca="1" si="2"/>
        <v/>
      </c>
      <c r="E11" s="110" t="str">
        <f t="shared" ca="1" si="3"/>
        <v/>
      </c>
      <c r="F11" s="110" t="str">
        <f t="shared" ca="1" si="4"/>
        <v/>
      </c>
      <c r="G11" s="111" t="str">
        <f t="shared" ca="1" si="5"/>
        <v/>
      </c>
      <c r="H11" s="111" t="str">
        <f ca="1">IF($L11="○",IF(K11&gt;0,総括表!$E$13,""),"")</f>
        <v/>
      </c>
      <c r="I11" s="112" t="str">
        <f t="shared" ca="1" si="6"/>
        <v/>
      </c>
      <c r="J11" s="112" t="str">
        <f t="shared" ca="1" si="7"/>
        <v/>
      </c>
      <c r="K11" s="113" t="str">
        <f t="shared" ca="1" si="8"/>
        <v/>
      </c>
      <c r="L11" s="134" t="str">
        <f t="shared" ca="1" si="9"/>
        <v/>
      </c>
    </row>
    <row r="12" spans="1:50" ht="22.5" customHeight="1">
      <c r="B12" s="109">
        <f t="shared" si="0"/>
        <v>9</v>
      </c>
      <c r="C12" s="110" t="str">
        <f t="shared" ca="1" si="1"/>
        <v/>
      </c>
      <c r="D12" s="110" t="str">
        <f t="shared" ca="1" si="2"/>
        <v/>
      </c>
      <c r="E12" s="110" t="str">
        <f t="shared" ca="1" si="3"/>
        <v/>
      </c>
      <c r="F12" s="110" t="str">
        <f t="shared" ca="1" si="4"/>
        <v/>
      </c>
      <c r="G12" s="111" t="str">
        <f t="shared" ca="1" si="5"/>
        <v/>
      </c>
      <c r="H12" s="111" t="str">
        <f ca="1">IF($L12="○",IF(K12&gt;0,総括表!$E$13,""),"")</f>
        <v/>
      </c>
      <c r="I12" s="112" t="str">
        <f t="shared" ca="1" si="6"/>
        <v/>
      </c>
      <c r="J12" s="112" t="str">
        <f t="shared" ca="1" si="7"/>
        <v/>
      </c>
      <c r="K12" s="113" t="str">
        <f t="shared" ca="1" si="8"/>
        <v/>
      </c>
      <c r="L12" s="134" t="str">
        <f t="shared" ca="1" si="9"/>
        <v/>
      </c>
    </row>
    <row r="13" spans="1:50" ht="22.5" customHeight="1">
      <c r="B13" s="109">
        <f t="shared" si="0"/>
        <v>10</v>
      </c>
      <c r="C13" s="110" t="str">
        <f t="shared" ca="1" si="1"/>
        <v/>
      </c>
      <c r="D13" s="110" t="str">
        <f t="shared" ca="1" si="2"/>
        <v/>
      </c>
      <c r="E13" s="110" t="str">
        <f t="shared" ca="1" si="3"/>
        <v/>
      </c>
      <c r="F13" s="110" t="str">
        <f t="shared" ca="1" si="4"/>
        <v/>
      </c>
      <c r="G13" s="111" t="str">
        <f t="shared" ca="1" si="5"/>
        <v/>
      </c>
      <c r="H13" s="111" t="str">
        <f ca="1">IF($L13="○",IF(K13&gt;0,総括表!$E$13,""),"")</f>
        <v/>
      </c>
      <c r="I13" s="112" t="str">
        <f t="shared" ca="1" si="6"/>
        <v/>
      </c>
      <c r="J13" s="112" t="str">
        <f t="shared" ca="1" si="7"/>
        <v/>
      </c>
      <c r="K13" s="113" t="str">
        <f t="shared" ca="1" si="8"/>
        <v/>
      </c>
      <c r="L13" s="134" t="str">
        <f t="shared" ca="1" si="9"/>
        <v/>
      </c>
    </row>
    <row r="14" spans="1:50" ht="22.5" customHeight="1">
      <c r="B14" s="109">
        <f t="shared" si="0"/>
        <v>11</v>
      </c>
      <c r="C14" s="110" t="str">
        <f t="shared" ca="1" si="1"/>
        <v/>
      </c>
      <c r="D14" s="110" t="str">
        <f t="shared" ca="1" si="2"/>
        <v/>
      </c>
      <c r="E14" s="110" t="str">
        <f t="shared" ca="1" si="3"/>
        <v/>
      </c>
      <c r="F14" s="110" t="str">
        <f t="shared" ca="1" si="4"/>
        <v/>
      </c>
      <c r="G14" s="111" t="str">
        <f t="shared" ca="1" si="5"/>
        <v/>
      </c>
      <c r="H14" s="111" t="str">
        <f ca="1">IF($L14="○",IF(K14&gt;0,総括表!$E$13,""),"")</f>
        <v/>
      </c>
      <c r="I14" s="112" t="str">
        <f t="shared" ca="1" si="6"/>
        <v/>
      </c>
      <c r="J14" s="112" t="str">
        <f t="shared" ca="1" si="7"/>
        <v/>
      </c>
      <c r="K14" s="113" t="str">
        <f t="shared" ca="1" si="8"/>
        <v/>
      </c>
      <c r="L14" s="134" t="str">
        <f t="shared" ca="1" si="9"/>
        <v/>
      </c>
    </row>
    <row r="15" spans="1:50" ht="22.5" customHeight="1">
      <c r="B15" s="109">
        <f t="shared" si="0"/>
        <v>12</v>
      </c>
      <c r="C15" s="110" t="str">
        <f t="shared" ca="1" si="1"/>
        <v/>
      </c>
      <c r="D15" s="110" t="str">
        <f t="shared" ca="1" si="2"/>
        <v/>
      </c>
      <c r="E15" s="110" t="str">
        <f t="shared" ca="1" si="3"/>
        <v/>
      </c>
      <c r="F15" s="110" t="str">
        <f t="shared" ca="1" si="4"/>
        <v/>
      </c>
      <c r="G15" s="111" t="str">
        <f t="shared" ca="1" si="5"/>
        <v/>
      </c>
      <c r="H15" s="111" t="str">
        <f ca="1">IF($L15="○",IF(K15&gt;0,総括表!$E$13,""),"")</f>
        <v/>
      </c>
      <c r="I15" s="112" t="str">
        <f t="shared" ca="1" si="6"/>
        <v/>
      </c>
      <c r="J15" s="112" t="str">
        <f t="shared" ca="1" si="7"/>
        <v/>
      </c>
      <c r="K15" s="113" t="str">
        <f t="shared" ca="1" si="8"/>
        <v/>
      </c>
      <c r="L15" s="134" t="str">
        <f t="shared" ca="1" si="9"/>
        <v/>
      </c>
    </row>
    <row r="16" spans="1:50" ht="22.5" customHeight="1">
      <c r="B16" s="109">
        <f t="shared" si="0"/>
        <v>13</v>
      </c>
      <c r="C16" s="110" t="str">
        <f t="shared" ca="1" si="1"/>
        <v/>
      </c>
      <c r="D16" s="110" t="str">
        <f t="shared" ca="1" si="2"/>
        <v/>
      </c>
      <c r="E16" s="110" t="str">
        <f t="shared" ca="1" si="3"/>
        <v/>
      </c>
      <c r="F16" s="110" t="str">
        <f t="shared" ca="1" si="4"/>
        <v/>
      </c>
      <c r="G16" s="111" t="str">
        <f t="shared" ca="1" si="5"/>
        <v/>
      </c>
      <c r="H16" s="111" t="str">
        <f ca="1">IF($L16="○",IF(K16&gt;0,総括表!$E$13,""),"")</f>
        <v/>
      </c>
      <c r="I16" s="112" t="str">
        <f t="shared" ca="1" si="6"/>
        <v/>
      </c>
      <c r="J16" s="112" t="str">
        <f t="shared" ca="1" si="7"/>
        <v/>
      </c>
      <c r="K16" s="113" t="str">
        <f t="shared" ca="1" si="8"/>
        <v/>
      </c>
      <c r="L16" s="134" t="str">
        <f t="shared" ca="1" si="9"/>
        <v/>
      </c>
    </row>
    <row r="17" spans="2:12" ht="22.5" customHeight="1">
      <c r="B17" s="109">
        <f t="shared" si="0"/>
        <v>14</v>
      </c>
      <c r="C17" s="110" t="str">
        <f t="shared" ca="1" si="1"/>
        <v/>
      </c>
      <c r="D17" s="110" t="str">
        <f t="shared" ca="1" si="2"/>
        <v/>
      </c>
      <c r="E17" s="110" t="str">
        <f t="shared" ca="1" si="3"/>
        <v/>
      </c>
      <c r="F17" s="110" t="str">
        <f t="shared" ca="1" si="4"/>
        <v/>
      </c>
      <c r="G17" s="111" t="str">
        <f t="shared" ca="1" si="5"/>
        <v/>
      </c>
      <c r="H17" s="111" t="str">
        <f ca="1">IF($L17="○",IF(K17&gt;0,総括表!$E$13,""),"")</f>
        <v/>
      </c>
      <c r="I17" s="112" t="str">
        <f t="shared" ca="1" si="6"/>
        <v/>
      </c>
      <c r="J17" s="112" t="str">
        <f t="shared" ca="1" si="7"/>
        <v/>
      </c>
      <c r="K17" s="113" t="str">
        <f t="shared" ca="1" si="8"/>
        <v/>
      </c>
      <c r="L17" s="134" t="str">
        <f t="shared" ca="1" si="9"/>
        <v/>
      </c>
    </row>
    <row r="18" spans="2:12" ht="22.5" customHeight="1">
      <c r="B18" s="109">
        <f t="shared" si="0"/>
        <v>15</v>
      </c>
      <c r="C18" s="110" t="str">
        <f t="shared" ca="1" si="1"/>
        <v/>
      </c>
      <c r="D18" s="110" t="str">
        <f t="shared" ca="1" si="2"/>
        <v/>
      </c>
      <c r="E18" s="110" t="str">
        <f t="shared" ca="1" si="3"/>
        <v/>
      </c>
      <c r="F18" s="110" t="str">
        <f t="shared" ca="1" si="4"/>
        <v/>
      </c>
      <c r="G18" s="111" t="str">
        <f t="shared" ca="1" si="5"/>
        <v/>
      </c>
      <c r="H18" s="111" t="str">
        <f ca="1">IF($L18="○",IF(K18&gt;0,総括表!$E$13,""),"")</f>
        <v/>
      </c>
      <c r="I18" s="112" t="str">
        <f t="shared" ca="1" si="6"/>
        <v/>
      </c>
      <c r="J18" s="112" t="str">
        <f t="shared" ca="1" si="7"/>
        <v/>
      </c>
      <c r="K18" s="113" t="str">
        <f t="shared" ca="1" si="8"/>
        <v/>
      </c>
      <c r="L18" s="134" t="str">
        <f t="shared" ca="1" si="9"/>
        <v/>
      </c>
    </row>
    <row r="19" spans="2:12" ht="22.5" customHeight="1">
      <c r="B19" s="109">
        <f t="shared" si="0"/>
        <v>16</v>
      </c>
      <c r="C19" s="110" t="str">
        <f t="shared" ca="1" si="1"/>
        <v/>
      </c>
      <c r="D19" s="110" t="str">
        <f t="shared" ca="1" si="2"/>
        <v/>
      </c>
      <c r="E19" s="110" t="str">
        <f t="shared" ca="1" si="3"/>
        <v/>
      </c>
      <c r="F19" s="110" t="str">
        <f t="shared" ca="1" si="4"/>
        <v/>
      </c>
      <c r="G19" s="111" t="str">
        <f t="shared" ca="1" si="5"/>
        <v/>
      </c>
      <c r="H19" s="111" t="str">
        <f ca="1">IF($L19="○",IF(K19&gt;0,総括表!$E$13,""),"")</f>
        <v/>
      </c>
      <c r="I19" s="112" t="str">
        <f t="shared" ca="1" si="6"/>
        <v/>
      </c>
      <c r="J19" s="112" t="str">
        <f t="shared" ca="1" si="7"/>
        <v/>
      </c>
      <c r="K19" s="113" t="str">
        <f t="shared" ca="1" si="8"/>
        <v/>
      </c>
      <c r="L19" s="134" t="str">
        <f t="shared" ca="1" si="9"/>
        <v/>
      </c>
    </row>
    <row r="20" spans="2:12" ht="22.5" customHeight="1">
      <c r="B20" s="109">
        <f t="shared" si="0"/>
        <v>17</v>
      </c>
      <c r="C20" s="110" t="str">
        <f t="shared" ca="1" si="1"/>
        <v/>
      </c>
      <c r="D20" s="110" t="str">
        <f t="shared" ca="1" si="2"/>
        <v/>
      </c>
      <c r="E20" s="110" t="str">
        <f t="shared" ca="1" si="3"/>
        <v/>
      </c>
      <c r="F20" s="110" t="str">
        <f t="shared" ca="1" si="4"/>
        <v/>
      </c>
      <c r="G20" s="111" t="str">
        <f t="shared" ca="1" si="5"/>
        <v/>
      </c>
      <c r="H20" s="111" t="str">
        <f ca="1">IF($L20="○",IF(K20&gt;0,総括表!$E$13,""),"")</f>
        <v/>
      </c>
      <c r="I20" s="112" t="str">
        <f t="shared" ca="1" si="6"/>
        <v/>
      </c>
      <c r="J20" s="112" t="str">
        <f t="shared" ca="1" si="7"/>
        <v/>
      </c>
      <c r="K20" s="113" t="str">
        <f t="shared" ca="1" si="8"/>
        <v/>
      </c>
      <c r="L20" s="134" t="str">
        <f t="shared" ca="1" si="9"/>
        <v/>
      </c>
    </row>
    <row r="21" spans="2:12" ht="22.5" customHeight="1">
      <c r="B21" s="109">
        <f t="shared" si="0"/>
        <v>18</v>
      </c>
      <c r="C21" s="110" t="str">
        <f t="shared" ca="1" si="1"/>
        <v/>
      </c>
      <c r="D21" s="110" t="str">
        <f t="shared" ca="1" si="2"/>
        <v/>
      </c>
      <c r="E21" s="110" t="str">
        <f t="shared" ca="1" si="3"/>
        <v/>
      </c>
      <c r="F21" s="110" t="str">
        <f t="shared" ca="1" si="4"/>
        <v/>
      </c>
      <c r="G21" s="111" t="str">
        <f t="shared" ca="1" si="5"/>
        <v/>
      </c>
      <c r="H21" s="111" t="str">
        <f ca="1">IF($L21="○",IF(K21&gt;0,総括表!$E$13,""),"")</f>
        <v/>
      </c>
      <c r="I21" s="112" t="str">
        <f t="shared" ca="1" si="6"/>
        <v/>
      </c>
      <c r="J21" s="112" t="str">
        <f t="shared" ca="1" si="7"/>
        <v/>
      </c>
      <c r="K21" s="113" t="str">
        <f t="shared" ca="1" si="8"/>
        <v/>
      </c>
      <c r="L21" s="134" t="str">
        <f t="shared" ca="1" si="9"/>
        <v/>
      </c>
    </row>
    <row r="22" spans="2:12" ht="22.5" customHeight="1">
      <c r="B22" s="109">
        <f t="shared" si="0"/>
        <v>19</v>
      </c>
      <c r="C22" s="110" t="str">
        <f t="shared" ca="1" si="1"/>
        <v/>
      </c>
      <c r="D22" s="110" t="str">
        <f t="shared" ca="1" si="2"/>
        <v/>
      </c>
      <c r="E22" s="110" t="str">
        <f t="shared" ca="1" si="3"/>
        <v/>
      </c>
      <c r="F22" s="110" t="str">
        <f t="shared" ca="1" si="4"/>
        <v/>
      </c>
      <c r="G22" s="111" t="str">
        <f t="shared" ca="1" si="5"/>
        <v/>
      </c>
      <c r="H22" s="111" t="str">
        <f ca="1">IF($L22="○",IF(K22&gt;0,総括表!$E$13,""),"")</f>
        <v/>
      </c>
      <c r="I22" s="112" t="str">
        <f t="shared" ca="1" si="6"/>
        <v/>
      </c>
      <c r="J22" s="112" t="str">
        <f t="shared" ca="1" si="7"/>
        <v/>
      </c>
      <c r="K22" s="113" t="str">
        <f t="shared" ca="1" si="8"/>
        <v/>
      </c>
      <c r="L22" s="134" t="str">
        <f t="shared" ca="1" si="9"/>
        <v/>
      </c>
    </row>
    <row r="23" spans="2:12" ht="22.5" customHeight="1">
      <c r="B23" s="109">
        <f t="shared" si="0"/>
        <v>20</v>
      </c>
      <c r="C23" s="110" t="str">
        <f t="shared" ca="1" si="1"/>
        <v/>
      </c>
      <c r="D23" s="110" t="str">
        <f t="shared" ca="1" si="2"/>
        <v/>
      </c>
      <c r="E23" s="110" t="str">
        <f t="shared" ca="1" si="3"/>
        <v/>
      </c>
      <c r="F23" s="110" t="str">
        <f t="shared" ca="1" si="4"/>
        <v/>
      </c>
      <c r="G23" s="111" t="str">
        <f t="shared" ca="1" si="5"/>
        <v/>
      </c>
      <c r="H23" s="111" t="str">
        <f ca="1">IF($L23="○",IF(K23&gt;0,総括表!$E$13,""),"")</f>
        <v/>
      </c>
      <c r="I23" s="112" t="str">
        <f t="shared" ca="1" si="6"/>
        <v/>
      </c>
      <c r="J23" s="112" t="str">
        <f t="shared" ca="1" si="7"/>
        <v/>
      </c>
      <c r="K23" s="113" t="str">
        <f t="shared" ca="1" si="8"/>
        <v/>
      </c>
      <c r="L23" s="134" t="str">
        <f t="shared" ca="1" si="9"/>
        <v/>
      </c>
    </row>
    <row r="24" spans="2:12">
      <c r="K24" s="168">
        <f ca="1">SUM(K4:K23)</f>
        <v>0</v>
      </c>
    </row>
  </sheetData>
  <mergeCells count="2">
    <mergeCell ref="L1:AX1"/>
    <mergeCell ref="L2:AX2"/>
  </mergeCells>
  <phoneticPr fontId="3"/>
  <conditionalFormatting sqref="K1">
    <cfRule type="cellIs" dxfId="0" priority="1" operator="equal">
      <formula>0</formula>
    </cfRule>
  </conditionalFormatting>
  <pageMargins left="0.70866141732283472" right="0.70866141732283472" top="0.74803149606299213" bottom="0.74803149606299213" header="0.31496062992125984" footer="0.31496062992125984"/>
  <pageSetup paperSize="9" scale="80"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81"/>
  <sheetViews>
    <sheetView topLeftCell="A28" workbookViewId="0">
      <selection activeCell="J46" sqref="J46"/>
    </sheetView>
  </sheetViews>
  <sheetFormatPr defaultRowHeight="13.5"/>
  <cols>
    <col min="1" max="1" width="8" customWidth="1"/>
    <col min="2" max="7" width="13.625" customWidth="1"/>
  </cols>
  <sheetData>
    <row r="1" spans="1:7" ht="18" customHeight="1">
      <c r="A1" s="188" t="s">
        <v>201</v>
      </c>
    </row>
    <row r="2" spans="1:7" ht="18" customHeight="1">
      <c r="A2" s="188"/>
    </row>
    <row r="3" spans="1:7" ht="18" customHeight="1">
      <c r="A3" s="188"/>
      <c r="E3" s="206" t="s">
        <v>232</v>
      </c>
      <c r="F3" s="327"/>
      <c r="G3" s="327"/>
    </row>
    <row r="4" spans="1:7" ht="18" customHeight="1">
      <c r="A4" s="188"/>
    </row>
    <row r="5" spans="1:7" ht="18" customHeight="1">
      <c r="A5" s="189" t="s">
        <v>231</v>
      </c>
    </row>
    <row r="6" spans="1:7" ht="18" customHeight="1">
      <c r="A6" s="190" t="s">
        <v>229</v>
      </c>
      <c r="B6" s="190" t="s">
        <v>214</v>
      </c>
      <c r="C6" s="190" t="s">
        <v>215</v>
      </c>
      <c r="D6" s="190" t="s">
        <v>216</v>
      </c>
      <c r="E6" s="190" t="s">
        <v>217</v>
      </c>
      <c r="F6" s="190" t="s">
        <v>218</v>
      </c>
      <c r="G6" s="190" t="s">
        <v>219</v>
      </c>
    </row>
    <row r="7" spans="1:7" ht="18" customHeight="1">
      <c r="A7" s="191" t="s">
        <v>202</v>
      </c>
      <c r="B7" s="198"/>
      <c r="C7" s="198"/>
      <c r="D7" s="198"/>
      <c r="E7" s="198"/>
      <c r="F7" s="198"/>
      <c r="G7" s="198"/>
    </row>
    <row r="8" spans="1:7" ht="18" customHeight="1">
      <c r="A8" s="193" t="s">
        <v>203</v>
      </c>
      <c r="B8" s="199"/>
      <c r="C8" s="199"/>
      <c r="D8" s="199"/>
      <c r="E8" s="199"/>
      <c r="F8" s="199"/>
      <c r="G8" s="199"/>
    </row>
    <row r="9" spans="1:7" ht="18" customHeight="1">
      <c r="A9" s="193" t="s">
        <v>230</v>
      </c>
      <c r="B9" s="199"/>
      <c r="C9" s="199"/>
      <c r="D9" s="199"/>
      <c r="E9" s="199"/>
      <c r="F9" s="199"/>
      <c r="G9" s="199"/>
    </row>
    <row r="10" spans="1:7" ht="18" customHeight="1">
      <c r="A10" s="193" t="s">
        <v>204</v>
      </c>
      <c r="B10" s="199"/>
      <c r="C10" s="199"/>
      <c r="D10" s="199"/>
      <c r="E10" s="199"/>
      <c r="F10" s="199"/>
      <c r="G10" s="199"/>
    </row>
    <row r="11" spans="1:7" ht="18" customHeight="1">
      <c r="A11" s="193" t="s">
        <v>205</v>
      </c>
      <c r="B11" s="199"/>
      <c r="C11" s="199"/>
      <c r="D11" s="199"/>
      <c r="E11" s="199"/>
      <c r="F11" s="199"/>
      <c r="G11" s="199"/>
    </row>
    <row r="12" spans="1:7" ht="18" customHeight="1">
      <c r="A12" s="193" t="s">
        <v>206</v>
      </c>
      <c r="B12" s="199"/>
      <c r="C12" s="199"/>
      <c r="D12" s="199"/>
      <c r="E12" s="199"/>
      <c r="F12" s="199"/>
      <c r="G12" s="199"/>
    </row>
    <row r="13" spans="1:7" ht="18" customHeight="1">
      <c r="A13" s="193" t="s">
        <v>207</v>
      </c>
      <c r="B13" s="199"/>
      <c r="C13" s="199"/>
      <c r="D13" s="199"/>
      <c r="E13" s="199"/>
      <c r="F13" s="199"/>
      <c r="G13" s="199"/>
    </row>
    <row r="14" spans="1:7" ht="18" customHeight="1">
      <c r="A14" s="193" t="s">
        <v>208</v>
      </c>
      <c r="B14" s="199"/>
      <c r="C14" s="199"/>
      <c r="D14" s="199"/>
      <c r="E14" s="199"/>
      <c r="F14" s="199"/>
      <c r="G14" s="199"/>
    </row>
    <row r="15" spans="1:7" ht="18" customHeight="1">
      <c r="A15" s="193" t="s">
        <v>209</v>
      </c>
      <c r="B15" s="199"/>
      <c r="C15" s="199"/>
      <c r="D15" s="199"/>
      <c r="E15" s="199"/>
      <c r="F15" s="199"/>
      <c r="G15" s="199"/>
    </row>
    <row r="16" spans="1:7" ht="18" customHeight="1">
      <c r="A16" s="193" t="s">
        <v>210</v>
      </c>
      <c r="B16" s="199"/>
      <c r="C16" s="199"/>
      <c r="D16" s="199"/>
      <c r="E16" s="199"/>
      <c r="F16" s="199"/>
      <c r="G16" s="199"/>
    </row>
    <row r="17" spans="1:7" ht="18" customHeight="1">
      <c r="A17" s="193" t="s">
        <v>211</v>
      </c>
      <c r="B17" s="199"/>
      <c r="C17" s="199"/>
      <c r="D17" s="199"/>
      <c r="E17" s="199"/>
      <c r="F17" s="199"/>
      <c r="G17" s="199"/>
    </row>
    <row r="18" spans="1:7" ht="18" customHeight="1" thickBot="1">
      <c r="A18" s="200" t="s">
        <v>212</v>
      </c>
      <c r="B18" s="201"/>
      <c r="C18" s="201"/>
      <c r="D18" s="201"/>
      <c r="E18" s="201"/>
      <c r="F18" s="201"/>
      <c r="G18" s="201"/>
    </row>
    <row r="19" spans="1:7" ht="18" customHeight="1" thickBot="1">
      <c r="A19" s="203" t="s">
        <v>213</v>
      </c>
      <c r="B19" s="204">
        <f>SUM(B7:B18)</f>
        <v>0</v>
      </c>
      <c r="C19" s="204">
        <f t="shared" ref="C19:G19" si="0">SUM(C7:C18)</f>
        <v>0</v>
      </c>
      <c r="D19" s="204">
        <f t="shared" si="0"/>
        <v>0</v>
      </c>
      <c r="E19" s="204">
        <f t="shared" si="0"/>
        <v>0</v>
      </c>
      <c r="F19" s="204">
        <f t="shared" si="0"/>
        <v>0</v>
      </c>
      <c r="G19" s="205">
        <f t="shared" si="0"/>
        <v>0</v>
      </c>
    </row>
    <row r="20" spans="1:7" ht="18" customHeight="1"/>
    <row r="21" spans="1:7" ht="18" customHeight="1"/>
    <row r="22" spans="1:7" ht="18" customHeight="1"/>
    <row r="23" spans="1:7" ht="18" customHeight="1">
      <c r="A23" s="189" t="s">
        <v>220</v>
      </c>
    </row>
    <row r="24" spans="1:7" ht="18" customHeight="1">
      <c r="A24" s="195" t="s">
        <v>229</v>
      </c>
      <c r="B24" s="195" t="s">
        <v>214</v>
      </c>
      <c r="C24" s="195" t="s">
        <v>215</v>
      </c>
      <c r="D24" s="195" t="s">
        <v>216</v>
      </c>
      <c r="E24" s="195" t="s">
        <v>217</v>
      </c>
      <c r="F24" s="195" t="s">
        <v>218</v>
      </c>
      <c r="G24" s="195" t="s">
        <v>219</v>
      </c>
    </row>
    <row r="25" spans="1:7" ht="18" customHeight="1">
      <c r="A25" s="191" t="s">
        <v>221</v>
      </c>
      <c r="B25" s="192"/>
      <c r="C25" s="192"/>
      <c r="D25" s="192"/>
      <c r="E25" s="192"/>
      <c r="F25" s="192"/>
      <c r="G25" s="192"/>
    </row>
    <row r="26" spans="1:7" ht="18" customHeight="1">
      <c r="A26" s="193" t="s">
        <v>222</v>
      </c>
      <c r="B26" s="194"/>
      <c r="C26" s="194"/>
      <c r="D26" s="194"/>
      <c r="E26" s="194"/>
      <c r="F26" s="194"/>
      <c r="G26" s="194"/>
    </row>
    <row r="27" spans="1:7" ht="18" customHeight="1">
      <c r="A27" s="193" t="s">
        <v>233</v>
      </c>
      <c r="B27" s="194"/>
      <c r="C27" s="194"/>
      <c r="D27" s="194"/>
      <c r="E27" s="194"/>
      <c r="F27" s="194"/>
      <c r="G27" s="194"/>
    </row>
    <row r="28" spans="1:7" ht="18" customHeight="1">
      <c r="A28" s="193" t="s">
        <v>234</v>
      </c>
      <c r="B28" s="194"/>
      <c r="C28" s="194"/>
      <c r="D28" s="194"/>
      <c r="E28" s="194"/>
      <c r="F28" s="194"/>
      <c r="G28" s="194"/>
    </row>
    <row r="29" spans="1:7" ht="18" customHeight="1">
      <c r="A29" s="193" t="s">
        <v>235</v>
      </c>
      <c r="B29" s="194"/>
      <c r="C29" s="194"/>
      <c r="D29" s="194"/>
      <c r="E29" s="194"/>
      <c r="F29" s="194"/>
      <c r="G29" s="194"/>
    </row>
    <row r="30" spans="1:7" ht="18" customHeight="1">
      <c r="A30" s="193" t="s">
        <v>236</v>
      </c>
      <c r="B30" s="194"/>
      <c r="C30" s="194"/>
      <c r="D30" s="194"/>
      <c r="E30" s="194"/>
      <c r="F30" s="194"/>
      <c r="G30" s="194"/>
    </row>
    <row r="31" spans="1:7" ht="18" customHeight="1">
      <c r="A31" s="193" t="s">
        <v>237</v>
      </c>
      <c r="B31" s="194"/>
      <c r="C31" s="194"/>
      <c r="D31" s="194"/>
      <c r="E31" s="194"/>
      <c r="F31" s="194"/>
      <c r="G31" s="194"/>
    </row>
    <row r="32" spans="1:7" ht="18" customHeight="1">
      <c r="A32" s="193" t="s">
        <v>238</v>
      </c>
      <c r="B32" s="194"/>
      <c r="C32" s="194"/>
      <c r="D32" s="194"/>
      <c r="E32" s="194"/>
      <c r="F32" s="194"/>
      <c r="G32" s="194"/>
    </row>
    <row r="33" spans="1:7" ht="18" customHeight="1">
      <c r="A33" s="193" t="s">
        <v>239</v>
      </c>
      <c r="B33" s="202"/>
      <c r="C33" s="202"/>
      <c r="D33" s="202"/>
      <c r="E33" s="202"/>
      <c r="F33" s="202"/>
      <c r="G33" s="202"/>
    </row>
    <row r="34" spans="1:7" ht="18" customHeight="1">
      <c r="A34" s="193" t="s">
        <v>223</v>
      </c>
      <c r="B34" s="194"/>
      <c r="C34" s="194"/>
      <c r="D34" s="194"/>
      <c r="E34" s="194"/>
      <c r="F34" s="194"/>
      <c r="G34" s="194"/>
    </row>
    <row r="35" spans="1:7" ht="18" customHeight="1">
      <c r="A35" s="193" t="s">
        <v>224</v>
      </c>
      <c r="B35" s="194"/>
      <c r="C35" s="194"/>
      <c r="D35" s="194"/>
      <c r="E35" s="194"/>
      <c r="F35" s="194"/>
      <c r="G35" s="194"/>
    </row>
    <row r="36" spans="1:7" ht="18" customHeight="1" thickBot="1">
      <c r="A36" s="207" t="s">
        <v>225</v>
      </c>
      <c r="B36" s="208"/>
      <c r="C36" s="208"/>
      <c r="D36" s="208"/>
      <c r="E36" s="208"/>
      <c r="F36" s="208"/>
      <c r="G36" s="208"/>
    </row>
    <row r="37" spans="1:7" ht="18" customHeight="1" thickBot="1">
      <c r="A37" s="210" t="s">
        <v>213</v>
      </c>
      <c r="B37" s="204">
        <f>SUM(B25:B36)</f>
        <v>0</v>
      </c>
      <c r="C37" s="204">
        <f t="shared" ref="C37:G37" si="1">SUM(C25:C36)</f>
        <v>0</v>
      </c>
      <c r="D37" s="204">
        <f t="shared" si="1"/>
        <v>0</v>
      </c>
      <c r="E37" s="204">
        <f t="shared" si="1"/>
        <v>0</v>
      </c>
      <c r="F37" s="204">
        <f t="shared" si="1"/>
        <v>0</v>
      </c>
      <c r="G37" s="205">
        <f t="shared" si="1"/>
        <v>0</v>
      </c>
    </row>
    <row r="38" spans="1:7" ht="18" customHeight="1">
      <c r="A38" s="209"/>
      <c r="B38" s="196"/>
      <c r="C38" s="196"/>
      <c r="D38" s="196"/>
      <c r="E38" s="196"/>
      <c r="F38" s="196"/>
      <c r="G38" s="196"/>
    </row>
    <row r="39" spans="1:7" ht="18" customHeight="1">
      <c r="A39" s="209"/>
      <c r="B39" s="196"/>
      <c r="C39" s="196"/>
      <c r="D39" s="196"/>
      <c r="E39" s="196"/>
      <c r="F39" s="196"/>
      <c r="G39" s="196"/>
    </row>
    <row r="40" spans="1:7" ht="18" customHeight="1">
      <c r="A40" s="209"/>
      <c r="B40" s="196"/>
      <c r="C40" s="196"/>
      <c r="D40" s="196"/>
      <c r="E40" s="196"/>
      <c r="F40" s="196"/>
      <c r="G40" s="196"/>
    </row>
    <row r="41" spans="1:7" ht="18" customHeight="1">
      <c r="A41" s="197" t="s">
        <v>226</v>
      </c>
      <c r="B41" s="196"/>
      <c r="C41" s="196"/>
      <c r="D41" s="196"/>
      <c r="E41" s="196"/>
      <c r="F41" s="196"/>
      <c r="G41" s="196"/>
    </row>
    <row r="42" spans="1:7" ht="18" customHeight="1">
      <c r="A42" s="197" t="s">
        <v>227</v>
      </c>
    </row>
    <row r="43" spans="1:7" ht="18" customHeight="1">
      <c r="A43" s="197" t="s">
        <v>228</v>
      </c>
    </row>
    <row r="44" spans="1:7" ht="18" customHeight="1"/>
    <row r="45" spans="1:7" ht="18" customHeight="1"/>
    <row r="46" spans="1:7" ht="18" customHeight="1"/>
    <row r="47" spans="1:7" ht="18" customHeight="1"/>
    <row r="48" spans="1:7"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sheetData>
  <mergeCells count="1">
    <mergeCell ref="F3:G3"/>
  </mergeCells>
  <phoneticPr fontId="3"/>
  <pageMargins left="0.9055118110236221" right="0.31496062992125984" top="0.74803149606299213" bottom="0.74803149606299213" header="0.31496062992125984" footer="0.31496062992125984"/>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U76"/>
  <sheetViews>
    <sheetView zoomScaleNormal="100" workbookViewId="0"/>
  </sheetViews>
  <sheetFormatPr defaultColWidth="2.25" defaultRowHeight="13.5"/>
  <cols>
    <col min="1" max="1" width="5.25" style="4" customWidth="1"/>
    <col min="2" max="7" width="3.625" style="4" customWidth="1"/>
    <col min="8" max="17" width="2" style="4" customWidth="1"/>
    <col min="18" max="18" width="2.625" style="4" customWidth="1"/>
    <col min="19" max="28" width="2" style="4" customWidth="1"/>
    <col min="29" max="30" width="2.625" style="4" customWidth="1"/>
    <col min="31" max="31" width="2.875" style="4" customWidth="1"/>
    <col min="32" max="33" width="2.5" style="4" customWidth="1"/>
    <col min="34" max="35" width="2.625" style="4" customWidth="1"/>
    <col min="36" max="37" width="1.625" style="4" customWidth="1"/>
    <col min="38" max="38" width="2.25" style="4"/>
    <col min="39" max="39" width="2.25" style="4" customWidth="1"/>
    <col min="40" max="40" width="20.5" style="136" bestFit="1" customWidth="1"/>
    <col min="41" max="41" width="9.125" style="4" customWidth="1"/>
    <col min="42" max="45" width="2.25" style="4" customWidth="1"/>
    <col min="46" max="16384" width="2.25" style="4"/>
  </cols>
  <sheetData>
    <row r="1" spans="1:47">
      <c r="A1" s="149" t="s">
        <v>176</v>
      </c>
      <c r="AN1" s="412" t="s">
        <v>140</v>
      </c>
      <c r="AO1" s="412"/>
      <c r="AP1" s="412"/>
      <c r="AQ1" s="412"/>
      <c r="AR1" s="412"/>
      <c r="AS1" s="412"/>
      <c r="AT1" s="412"/>
      <c r="AU1" s="412"/>
    </row>
    <row r="2" spans="1:47" ht="14.25" thickBot="1">
      <c r="AN2" s="412"/>
      <c r="AO2" s="412"/>
      <c r="AP2" s="412"/>
      <c r="AQ2" s="412"/>
      <c r="AR2" s="412"/>
      <c r="AS2" s="412"/>
      <c r="AT2" s="412"/>
      <c r="AU2" s="412"/>
    </row>
    <row r="3" spans="1:47" s="5" customFormat="1" ht="12" customHeight="1">
      <c r="A3" s="379" t="s">
        <v>28</v>
      </c>
      <c r="B3" s="25" t="s">
        <v>0</v>
      </c>
      <c r="C3" s="21"/>
      <c r="D3" s="21"/>
      <c r="E3" s="22"/>
      <c r="F3" s="22"/>
      <c r="G3" s="22"/>
      <c r="H3" s="22"/>
      <c r="I3" s="32"/>
      <c r="J3" s="382"/>
      <c r="K3" s="382"/>
      <c r="L3" s="382"/>
      <c r="M3" s="382"/>
      <c r="N3" s="382"/>
      <c r="O3" s="382"/>
      <c r="P3" s="382"/>
      <c r="Q3" s="382"/>
      <c r="R3" s="382"/>
      <c r="S3" s="382"/>
      <c r="T3" s="382"/>
      <c r="U3" s="382"/>
      <c r="V3" s="382"/>
      <c r="W3" s="382"/>
      <c r="X3" s="382"/>
      <c r="Y3" s="382"/>
      <c r="Z3" s="382"/>
      <c r="AA3" s="382"/>
      <c r="AB3" s="382"/>
      <c r="AC3" s="382"/>
      <c r="AD3" s="383"/>
      <c r="AE3" s="384" t="s">
        <v>162</v>
      </c>
      <c r="AF3" s="385"/>
      <c r="AG3" s="385"/>
      <c r="AH3" s="385"/>
      <c r="AI3" s="385"/>
      <c r="AJ3" s="385"/>
      <c r="AK3" s="386"/>
      <c r="AN3" s="137"/>
    </row>
    <row r="4" spans="1:47" s="5" customFormat="1" ht="20.25" customHeight="1">
      <c r="A4" s="380"/>
      <c r="B4" s="26" t="s">
        <v>26</v>
      </c>
      <c r="C4" s="6"/>
      <c r="D4" s="6"/>
      <c r="E4" s="7"/>
      <c r="F4" s="7"/>
      <c r="G4" s="7"/>
      <c r="H4" s="7"/>
      <c r="I4" s="33"/>
      <c r="J4" s="387"/>
      <c r="K4" s="388"/>
      <c r="L4" s="388"/>
      <c r="M4" s="388"/>
      <c r="N4" s="388"/>
      <c r="O4" s="388"/>
      <c r="P4" s="388"/>
      <c r="Q4" s="388"/>
      <c r="R4" s="388"/>
      <c r="S4" s="388"/>
      <c r="T4" s="388"/>
      <c r="U4" s="388"/>
      <c r="V4" s="388"/>
      <c r="W4" s="388"/>
      <c r="X4" s="388"/>
      <c r="Y4" s="388"/>
      <c r="Z4" s="388"/>
      <c r="AA4" s="388"/>
      <c r="AB4" s="388"/>
      <c r="AC4" s="388"/>
      <c r="AD4" s="389"/>
      <c r="AE4" s="390"/>
      <c r="AF4" s="391"/>
      <c r="AG4" s="391"/>
      <c r="AH4" s="391"/>
      <c r="AI4" s="391"/>
      <c r="AJ4" s="391"/>
      <c r="AK4" s="392"/>
      <c r="AN4" s="416"/>
      <c r="AO4" s="416"/>
      <c r="AP4" s="416"/>
      <c r="AQ4" s="416"/>
      <c r="AR4" s="416"/>
    </row>
    <row r="5" spans="1:47" s="5" customFormat="1" ht="26.25" customHeight="1">
      <c r="A5" s="380"/>
      <c r="B5" s="27" t="s">
        <v>46</v>
      </c>
      <c r="C5" s="14"/>
      <c r="D5" s="14"/>
      <c r="E5" s="8"/>
      <c r="F5" s="8"/>
      <c r="G5" s="8"/>
      <c r="H5" s="8"/>
      <c r="I5" s="34"/>
      <c r="J5" s="417"/>
      <c r="K5" s="417"/>
      <c r="L5" s="417"/>
      <c r="M5" s="417"/>
      <c r="N5" s="417"/>
      <c r="O5" s="417"/>
      <c r="P5" s="417"/>
      <c r="Q5" s="417"/>
      <c r="R5" s="417"/>
      <c r="S5" s="417"/>
      <c r="T5" s="417"/>
      <c r="U5" s="417"/>
      <c r="V5" s="417"/>
      <c r="W5" s="417"/>
      <c r="X5" s="417"/>
      <c r="Y5" s="417"/>
      <c r="Z5" s="418"/>
      <c r="AA5" s="419" t="s">
        <v>39</v>
      </c>
      <c r="AB5" s="420"/>
      <c r="AC5" s="421"/>
      <c r="AD5" s="421"/>
      <c r="AE5" s="133" t="s">
        <v>106</v>
      </c>
      <c r="AF5" s="422" t="s">
        <v>109</v>
      </c>
      <c r="AG5" s="423"/>
      <c r="AH5" s="393"/>
      <c r="AI5" s="393"/>
      <c r="AJ5" s="394" t="s">
        <v>107</v>
      </c>
      <c r="AK5" s="395"/>
      <c r="AN5" s="424" t="s">
        <v>108</v>
      </c>
      <c r="AO5" s="416"/>
      <c r="AP5" s="416"/>
      <c r="AQ5" s="416"/>
      <c r="AR5" s="416"/>
    </row>
    <row r="6" spans="1:47" s="5" customFormat="1" ht="17.25" customHeight="1">
      <c r="A6" s="380"/>
      <c r="B6" s="396" t="s">
        <v>40</v>
      </c>
      <c r="C6" s="397"/>
      <c r="D6" s="397"/>
      <c r="E6" s="397"/>
      <c r="F6" s="397"/>
      <c r="G6" s="397"/>
      <c r="H6" s="397"/>
      <c r="I6" s="398"/>
      <c r="J6" s="9" t="s">
        <v>6</v>
      </c>
      <c r="K6" s="9"/>
      <c r="L6" s="9"/>
      <c r="M6" s="9"/>
      <c r="N6" s="9"/>
      <c r="O6" s="402"/>
      <c r="P6" s="402"/>
      <c r="Q6" s="173" t="s">
        <v>169</v>
      </c>
      <c r="R6" s="402"/>
      <c r="S6" s="402"/>
      <c r="T6" s="402"/>
      <c r="U6" s="9" t="s">
        <v>8</v>
      </c>
      <c r="V6" s="9"/>
      <c r="W6" s="9"/>
      <c r="X6" s="9"/>
      <c r="Y6" s="9"/>
      <c r="Z6" s="9"/>
      <c r="AA6" s="403"/>
      <c r="AB6" s="403"/>
      <c r="AC6" s="403"/>
      <c r="AD6" s="403"/>
      <c r="AE6" s="403"/>
      <c r="AF6" s="403"/>
      <c r="AG6" s="403"/>
      <c r="AH6" s="403"/>
      <c r="AI6" s="403"/>
      <c r="AJ6" s="403"/>
      <c r="AK6" s="404"/>
      <c r="AN6" s="145"/>
      <c r="AO6" s="3"/>
      <c r="AP6" s="3"/>
      <c r="AQ6" s="3"/>
      <c r="AR6" s="425"/>
    </row>
    <row r="7" spans="1:47" s="5" customFormat="1" ht="20.25" customHeight="1">
      <c r="A7" s="380"/>
      <c r="B7" s="399"/>
      <c r="C7" s="400"/>
      <c r="D7" s="400"/>
      <c r="E7" s="400"/>
      <c r="F7" s="400"/>
      <c r="G7" s="400"/>
      <c r="H7" s="400"/>
      <c r="I7" s="401"/>
      <c r="J7" s="387"/>
      <c r="K7" s="388"/>
      <c r="L7" s="388"/>
      <c r="M7" s="388"/>
      <c r="N7" s="388"/>
      <c r="O7" s="388"/>
      <c r="P7" s="388"/>
      <c r="Q7" s="388"/>
      <c r="R7" s="388"/>
      <c r="S7" s="388"/>
      <c r="T7" s="388"/>
      <c r="U7" s="388"/>
      <c r="V7" s="388"/>
      <c r="W7" s="388"/>
      <c r="X7" s="388"/>
      <c r="Y7" s="388"/>
      <c r="Z7" s="388"/>
      <c r="AA7" s="388"/>
      <c r="AB7" s="388"/>
      <c r="AC7" s="388"/>
      <c r="AD7" s="388"/>
      <c r="AE7" s="388"/>
      <c r="AF7" s="388"/>
      <c r="AG7" s="388"/>
      <c r="AH7" s="388"/>
      <c r="AI7" s="388"/>
      <c r="AJ7" s="388"/>
      <c r="AK7" s="405"/>
      <c r="AN7" s="145"/>
      <c r="AO7" s="3"/>
      <c r="AP7" s="3"/>
      <c r="AQ7" s="3"/>
      <c r="AR7" s="425"/>
    </row>
    <row r="8" spans="1:47" s="5" customFormat="1" ht="21" customHeight="1">
      <c r="A8" s="380"/>
      <c r="B8" s="28" t="s">
        <v>9</v>
      </c>
      <c r="C8" s="146"/>
      <c r="D8" s="146"/>
      <c r="E8" s="10"/>
      <c r="F8" s="10"/>
      <c r="G8" s="10"/>
      <c r="H8" s="10"/>
      <c r="I8" s="11"/>
      <c r="J8" s="426" t="s">
        <v>10</v>
      </c>
      <c r="K8" s="394"/>
      <c r="L8" s="394"/>
      <c r="M8" s="394"/>
      <c r="N8" s="394"/>
      <c r="O8" s="394"/>
      <c r="P8" s="427"/>
      <c r="Q8" s="406"/>
      <c r="R8" s="407"/>
      <c r="S8" s="407"/>
      <c r="T8" s="407"/>
      <c r="U8" s="407"/>
      <c r="V8" s="407"/>
      <c r="W8" s="408"/>
      <c r="X8" s="426" t="s">
        <v>35</v>
      </c>
      <c r="Y8" s="394"/>
      <c r="Z8" s="394"/>
      <c r="AA8" s="427"/>
      <c r="AB8" s="413"/>
      <c r="AC8" s="414"/>
      <c r="AD8" s="414"/>
      <c r="AE8" s="414"/>
      <c r="AF8" s="414"/>
      <c r="AG8" s="414"/>
      <c r="AH8" s="414"/>
      <c r="AI8" s="414"/>
      <c r="AJ8" s="414"/>
      <c r="AK8" s="415"/>
      <c r="AN8" s="137"/>
    </row>
    <row r="9" spans="1:47" s="5" customFormat="1" ht="20.25" customHeight="1" thickBot="1">
      <c r="A9" s="381"/>
      <c r="B9" s="29" t="s">
        <v>27</v>
      </c>
      <c r="C9" s="23"/>
      <c r="D9" s="23"/>
      <c r="E9" s="24"/>
      <c r="F9" s="24"/>
      <c r="G9" s="24"/>
      <c r="H9" s="24"/>
      <c r="I9" s="31"/>
      <c r="J9" s="409"/>
      <c r="K9" s="410"/>
      <c r="L9" s="410"/>
      <c r="M9" s="410"/>
      <c r="N9" s="410"/>
      <c r="O9" s="410"/>
      <c r="P9" s="410"/>
      <c r="Q9" s="410"/>
      <c r="R9" s="410"/>
      <c r="S9" s="410"/>
      <c r="T9" s="410"/>
      <c r="U9" s="410"/>
      <c r="V9" s="410"/>
      <c r="W9" s="410"/>
      <c r="X9" s="410"/>
      <c r="Y9" s="410"/>
      <c r="Z9" s="410"/>
      <c r="AA9" s="410"/>
      <c r="AB9" s="410"/>
      <c r="AC9" s="410"/>
      <c r="AD9" s="410"/>
      <c r="AE9" s="410"/>
      <c r="AF9" s="410"/>
      <c r="AG9" s="410"/>
      <c r="AH9" s="410"/>
      <c r="AI9" s="410"/>
      <c r="AJ9" s="410"/>
      <c r="AK9" s="411"/>
      <c r="AN9" s="137"/>
    </row>
    <row r="10" spans="1:47" s="5" customFormat="1" ht="19.5" customHeight="1">
      <c r="A10" s="3"/>
      <c r="B10" s="3"/>
      <c r="C10" s="3"/>
      <c r="D10" s="3"/>
      <c r="E10" s="3"/>
      <c r="F10" s="3"/>
      <c r="G10" s="3"/>
      <c r="H10" s="2"/>
      <c r="I10" s="8"/>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N10" s="137"/>
    </row>
    <row r="11" spans="1:47" s="5" customFormat="1" ht="20.25" customHeight="1" thickBot="1">
      <c r="A11" s="13" t="s">
        <v>196</v>
      </c>
      <c r="B11" s="1"/>
      <c r="C11" s="3"/>
      <c r="D11" s="3"/>
      <c r="E11" s="3"/>
      <c r="F11" s="3"/>
      <c r="G11" s="3"/>
      <c r="H11" s="2"/>
      <c r="I11" s="8"/>
      <c r="J11" s="14"/>
      <c r="K11" s="14"/>
      <c r="L11" s="14"/>
      <c r="M11" s="14"/>
      <c r="N11" s="14"/>
      <c r="O11" s="14"/>
      <c r="P11" s="14"/>
      <c r="Q11" s="14"/>
      <c r="R11" s="14"/>
      <c r="S11" s="348" t="s">
        <v>42</v>
      </c>
      <c r="T11" s="349"/>
      <c r="U11" s="349"/>
      <c r="V11" s="350"/>
      <c r="W11" s="351" t="str">
        <f>IF(J5="","",VLOOKUP(J5,$B$39:$C$76,2,0))</f>
        <v/>
      </c>
      <c r="X11" s="352"/>
      <c r="Y11" s="352"/>
      <c r="Z11" s="352"/>
      <c r="AA11" s="352"/>
      <c r="AB11" s="349" t="s">
        <v>100</v>
      </c>
      <c r="AC11" s="350"/>
      <c r="AD11" s="348" t="s">
        <v>29</v>
      </c>
      <c r="AE11" s="350"/>
      <c r="AF11" s="446">
        <f>ROUNDDOWN($AD$20/2,0)</f>
        <v>0</v>
      </c>
      <c r="AG11" s="447"/>
      <c r="AH11" s="447"/>
      <c r="AI11" s="447"/>
      <c r="AJ11" s="353" t="s">
        <v>100</v>
      </c>
      <c r="AK11" s="354"/>
      <c r="AN11" s="137"/>
    </row>
    <row r="12" spans="1:47" ht="30.75" customHeight="1" thickBot="1">
      <c r="A12" s="428" t="s">
        <v>161</v>
      </c>
      <c r="B12" s="356"/>
      <c r="C12" s="356"/>
      <c r="D12" s="356"/>
      <c r="E12" s="356"/>
      <c r="F12" s="356"/>
      <c r="G12" s="429"/>
      <c r="H12" s="355" t="s">
        <v>182</v>
      </c>
      <c r="I12" s="436"/>
      <c r="J12" s="436"/>
      <c r="K12" s="436"/>
      <c r="L12" s="436"/>
      <c r="M12" s="436"/>
      <c r="N12" s="436"/>
      <c r="O12" s="436"/>
      <c r="P12" s="436"/>
      <c r="Q12" s="436"/>
      <c r="R12" s="436"/>
      <c r="S12" s="436" t="s">
        <v>183</v>
      </c>
      <c r="T12" s="436"/>
      <c r="U12" s="436"/>
      <c r="V12" s="436"/>
      <c r="W12" s="436"/>
      <c r="X12" s="436"/>
      <c r="Y12" s="436"/>
      <c r="Z12" s="436"/>
      <c r="AA12" s="436"/>
      <c r="AB12" s="436"/>
      <c r="AC12" s="437"/>
      <c r="AD12" s="355" t="s">
        <v>184</v>
      </c>
      <c r="AE12" s="356"/>
      <c r="AF12" s="356"/>
      <c r="AG12" s="356"/>
      <c r="AH12" s="356"/>
      <c r="AI12" s="356"/>
      <c r="AJ12" s="356"/>
      <c r="AK12" s="357"/>
    </row>
    <row r="13" spans="1:47" ht="24" customHeight="1">
      <c r="A13" s="430" t="s">
        <v>185</v>
      </c>
      <c r="B13" s="431"/>
      <c r="C13" s="431"/>
      <c r="D13" s="431"/>
      <c r="E13" s="431"/>
      <c r="F13" s="431"/>
      <c r="G13" s="432"/>
      <c r="H13" s="438"/>
      <c r="I13" s="439"/>
      <c r="J13" s="439"/>
      <c r="K13" s="439"/>
      <c r="L13" s="439"/>
      <c r="M13" s="439"/>
      <c r="N13" s="439"/>
      <c r="O13" s="439"/>
      <c r="P13" s="439"/>
      <c r="Q13" s="439"/>
      <c r="R13" s="182" t="s">
        <v>100</v>
      </c>
      <c r="S13" s="439"/>
      <c r="T13" s="439"/>
      <c r="U13" s="439"/>
      <c r="V13" s="439"/>
      <c r="W13" s="439"/>
      <c r="X13" s="439"/>
      <c r="Y13" s="439"/>
      <c r="Z13" s="439"/>
      <c r="AA13" s="439"/>
      <c r="AB13" s="439"/>
      <c r="AC13" s="174" t="s">
        <v>168</v>
      </c>
      <c r="AD13" s="452"/>
      <c r="AE13" s="453"/>
      <c r="AF13" s="453"/>
      <c r="AG13" s="453"/>
      <c r="AH13" s="453"/>
      <c r="AI13" s="453"/>
      <c r="AJ13" s="453"/>
      <c r="AK13" s="454"/>
    </row>
    <row r="14" spans="1:47" ht="24" customHeight="1">
      <c r="A14" s="433" t="s">
        <v>186</v>
      </c>
      <c r="B14" s="434"/>
      <c r="C14" s="434"/>
      <c r="D14" s="434"/>
      <c r="E14" s="434"/>
      <c r="F14" s="434"/>
      <c r="G14" s="435"/>
      <c r="H14" s="440"/>
      <c r="I14" s="441"/>
      <c r="J14" s="441"/>
      <c r="K14" s="441"/>
      <c r="L14" s="441"/>
      <c r="M14" s="441"/>
      <c r="N14" s="441"/>
      <c r="O14" s="441"/>
      <c r="P14" s="441"/>
      <c r="Q14" s="441"/>
      <c r="R14" s="183" t="s">
        <v>100</v>
      </c>
      <c r="S14" s="441"/>
      <c r="T14" s="441"/>
      <c r="U14" s="441"/>
      <c r="V14" s="441"/>
      <c r="W14" s="441"/>
      <c r="X14" s="441"/>
      <c r="Y14" s="441"/>
      <c r="Z14" s="441"/>
      <c r="AA14" s="441"/>
      <c r="AB14" s="441"/>
      <c r="AC14" s="184" t="s">
        <v>168</v>
      </c>
      <c r="AD14" s="455"/>
      <c r="AE14" s="456"/>
      <c r="AF14" s="456"/>
      <c r="AG14" s="456"/>
      <c r="AH14" s="456"/>
      <c r="AI14" s="456"/>
      <c r="AJ14" s="456"/>
      <c r="AK14" s="457"/>
    </row>
    <row r="15" spans="1:47" ht="24" customHeight="1">
      <c r="A15" s="433" t="s">
        <v>187</v>
      </c>
      <c r="B15" s="434"/>
      <c r="C15" s="434"/>
      <c r="D15" s="434"/>
      <c r="E15" s="434"/>
      <c r="F15" s="434"/>
      <c r="G15" s="435"/>
      <c r="H15" s="440"/>
      <c r="I15" s="441"/>
      <c r="J15" s="441"/>
      <c r="K15" s="441"/>
      <c r="L15" s="441"/>
      <c r="M15" s="441"/>
      <c r="N15" s="441"/>
      <c r="O15" s="441"/>
      <c r="P15" s="441"/>
      <c r="Q15" s="441"/>
      <c r="R15" s="183" t="s">
        <v>100</v>
      </c>
      <c r="S15" s="441"/>
      <c r="T15" s="441"/>
      <c r="U15" s="441"/>
      <c r="V15" s="441"/>
      <c r="W15" s="441"/>
      <c r="X15" s="441"/>
      <c r="Y15" s="441"/>
      <c r="Z15" s="441"/>
      <c r="AA15" s="441"/>
      <c r="AB15" s="441"/>
      <c r="AC15" s="184" t="s">
        <v>168</v>
      </c>
      <c r="AD15" s="455"/>
      <c r="AE15" s="456"/>
      <c r="AF15" s="456"/>
      <c r="AG15" s="456"/>
      <c r="AH15" s="456"/>
      <c r="AI15" s="456"/>
      <c r="AJ15" s="456"/>
      <c r="AK15" s="457"/>
    </row>
    <row r="16" spans="1:47" ht="24" customHeight="1">
      <c r="A16" s="337" t="s">
        <v>188</v>
      </c>
      <c r="B16" s="338"/>
      <c r="C16" s="338"/>
      <c r="D16" s="338"/>
      <c r="E16" s="338"/>
      <c r="F16" s="338"/>
      <c r="G16" s="339"/>
      <c r="H16" s="340"/>
      <c r="I16" s="341"/>
      <c r="J16" s="341"/>
      <c r="K16" s="341"/>
      <c r="L16" s="341"/>
      <c r="M16" s="341"/>
      <c r="N16" s="341"/>
      <c r="O16" s="341"/>
      <c r="P16" s="341"/>
      <c r="Q16" s="341"/>
      <c r="R16" s="181" t="s">
        <v>100</v>
      </c>
      <c r="S16" s="341"/>
      <c r="T16" s="341"/>
      <c r="U16" s="341"/>
      <c r="V16" s="341"/>
      <c r="W16" s="341"/>
      <c r="X16" s="341"/>
      <c r="Y16" s="341"/>
      <c r="Z16" s="341"/>
      <c r="AA16" s="341"/>
      <c r="AB16" s="341"/>
      <c r="AC16" s="177" t="s">
        <v>100</v>
      </c>
      <c r="AD16" s="458"/>
      <c r="AE16" s="459"/>
      <c r="AF16" s="459"/>
      <c r="AG16" s="459"/>
      <c r="AH16" s="459"/>
      <c r="AI16" s="459"/>
      <c r="AJ16" s="459"/>
      <c r="AK16" s="460"/>
    </row>
    <row r="17" spans="1:40" ht="24" customHeight="1">
      <c r="A17" s="337" t="s">
        <v>191</v>
      </c>
      <c r="B17" s="338"/>
      <c r="C17" s="338"/>
      <c r="D17" s="338"/>
      <c r="E17" s="338"/>
      <c r="F17" s="338"/>
      <c r="G17" s="339"/>
      <c r="H17" s="344">
        <f>SUM(H13:Q16)</f>
        <v>0</v>
      </c>
      <c r="I17" s="345"/>
      <c r="J17" s="345"/>
      <c r="K17" s="345"/>
      <c r="L17" s="345"/>
      <c r="M17" s="345"/>
      <c r="N17" s="345"/>
      <c r="O17" s="345"/>
      <c r="P17" s="345"/>
      <c r="Q17" s="345"/>
      <c r="R17" s="180" t="s">
        <v>192</v>
      </c>
      <c r="S17" s="346">
        <f>SUM(S13:AB16)</f>
        <v>0</v>
      </c>
      <c r="T17" s="346"/>
      <c r="U17" s="346"/>
      <c r="V17" s="346"/>
      <c r="W17" s="346"/>
      <c r="X17" s="346"/>
      <c r="Y17" s="346"/>
      <c r="Z17" s="346"/>
      <c r="AA17" s="346"/>
      <c r="AB17" s="346"/>
      <c r="AC17" s="172" t="s">
        <v>192</v>
      </c>
      <c r="AD17" s="344">
        <f>IF(H17-S17&lt;0,0,H17-S17)</f>
        <v>0</v>
      </c>
      <c r="AE17" s="345"/>
      <c r="AF17" s="345"/>
      <c r="AG17" s="345"/>
      <c r="AH17" s="345"/>
      <c r="AI17" s="345"/>
      <c r="AJ17" s="342" t="s">
        <v>100</v>
      </c>
      <c r="AK17" s="343"/>
    </row>
    <row r="18" spans="1:40" ht="24" customHeight="1">
      <c r="A18" s="334" t="s">
        <v>189</v>
      </c>
      <c r="B18" s="335"/>
      <c r="C18" s="335"/>
      <c r="D18" s="335"/>
      <c r="E18" s="335"/>
      <c r="F18" s="335"/>
      <c r="G18" s="336"/>
      <c r="H18" s="340"/>
      <c r="I18" s="341"/>
      <c r="J18" s="341"/>
      <c r="K18" s="341"/>
      <c r="L18" s="341"/>
      <c r="M18" s="341"/>
      <c r="N18" s="341"/>
      <c r="O18" s="341"/>
      <c r="P18" s="341"/>
      <c r="Q18" s="341"/>
      <c r="R18" s="180" t="s">
        <v>100</v>
      </c>
      <c r="S18" s="347"/>
      <c r="T18" s="347"/>
      <c r="U18" s="347"/>
      <c r="V18" s="347"/>
      <c r="W18" s="347"/>
      <c r="X18" s="347"/>
      <c r="Y18" s="347"/>
      <c r="Z18" s="347"/>
      <c r="AA18" s="347"/>
      <c r="AB18" s="347"/>
      <c r="AC18" s="172" t="s">
        <v>100</v>
      </c>
      <c r="AD18" s="344">
        <f>IF(H18-S18&lt;0,0,H18-S18)</f>
        <v>0</v>
      </c>
      <c r="AE18" s="345"/>
      <c r="AF18" s="345"/>
      <c r="AG18" s="345"/>
      <c r="AH18" s="345"/>
      <c r="AI18" s="345"/>
      <c r="AJ18" s="342" t="s">
        <v>100</v>
      </c>
      <c r="AK18" s="343"/>
    </row>
    <row r="19" spans="1:40" ht="24" customHeight="1" thickBot="1">
      <c r="A19" s="461" t="s">
        <v>190</v>
      </c>
      <c r="B19" s="462"/>
      <c r="C19" s="462"/>
      <c r="D19" s="462"/>
      <c r="E19" s="462"/>
      <c r="F19" s="462"/>
      <c r="G19" s="463"/>
      <c r="H19" s="328"/>
      <c r="I19" s="329"/>
      <c r="J19" s="329"/>
      <c r="K19" s="329"/>
      <c r="L19" s="329"/>
      <c r="M19" s="329"/>
      <c r="N19" s="329"/>
      <c r="O19" s="329"/>
      <c r="P19" s="329"/>
      <c r="Q19" s="329"/>
      <c r="R19" s="181" t="s">
        <v>100</v>
      </c>
      <c r="S19" s="329"/>
      <c r="T19" s="329"/>
      <c r="U19" s="329"/>
      <c r="V19" s="329"/>
      <c r="W19" s="329"/>
      <c r="X19" s="329"/>
      <c r="Y19" s="329"/>
      <c r="Z19" s="329"/>
      <c r="AA19" s="329"/>
      <c r="AB19" s="329"/>
      <c r="AC19" s="177" t="s">
        <v>168</v>
      </c>
      <c r="AD19" s="330">
        <f>IF(H19-S19&lt;0,0,H19-S19)</f>
        <v>0</v>
      </c>
      <c r="AE19" s="331"/>
      <c r="AF19" s="331"/>
      <c r="AG19" s="331"/>
      <c r="AH19" s="331"/>
      <c r="AI19" s="331"/>
      <c r="AJ19" s="332" t="s">
        <v>168</v>
      </c>
      <c r="AK19" s="333"/>
    </row>
    <row r="20" spans="1:40" ht="22.5" customHeight="1" thickTop="1" thickBot="1">
      <c r="A20" s="448" t="s">
        <v>170</v>
      </c>
      <c r="B20" s="449"/>
      <c r="C20" s="449"/>
      <c r="D20" s="449"/>
      <c r="E20" s="449"/>
      <c r="F20" s="449"/>
      <c r="G20" s="449"/>
      <c r="H20" s="449"/>
      <c r="I20" s="449"/>
      <c r="J20" s="449"/>
      <c r="K20" s="449"/>
      <c r="L20" s="449"/>
      <c r="M20" s="449"/>
      <c r="N20" s="449"/>
      <c r="O20" s="449"/>
      <c r="P20" s="449"/>
      <c r="Q20" s="449"/>
      <c r="R20" s="449"/>
      <c r="S20" s="449"/>
      <c r="T20" s="449"/>
      <c r="U20" s="449"/>
      <c r="V20" s="449"/>
      <c r="W20" s="449"/>
      <c r="X20" s="449"/>
      <c r="Y20" s="449"/>
      <c r="Z20" s="449"/>
      <c r="AA20" s="449"/>
      <c r="AB20" s="449"/>
      <c r="AC20" s="450"/>
      <c r="AD20" s="377">
        <f>AD19+AD18+AD17</f>
        <v>0</v>
      </c>
      <c r="AE20" s="378"/>
      <c r="AF20" s="378"/>
      <c r="AG20" s="378"/>
      <c r="AH20" s="378"/>
      <c r="AI20" s="378"/>
      <c r="AJ20" s="375" t="s">
        <v>168</v>
      </c>
      <c r="AK20" s="376"/>
    </row>
    <row r="21" spans="1:40">
      <c r="A21" s="451" t="s">
        <v>194</v>
      </c>
      <c r="B21" s="451"/>
      <c r="C21" s="451"/>
      <c r="D21" s="451"/>
      <c r="E21" s="451"/>
      <c r="F21" s="451"/>
      <c r="G21" s="451"/>
      <c r="H21" s="451"/>
      <c r="I21" s="451"/>
      <c r="J21" s="451"/>
      <c r="K21" s="451"/>
      <c r="L21" s="451"/>
      <c r="M21" s="451"/>
      <c r="N21" s="451"/>
      <c r="O21" s="451"/>
      <c r="P21" s="451"/>
      <c r="Q21" s="451"/>
      <c r="R21" s="451"/>
      <c r="S21" s="451"/>
      <c r="T21" s="451"/>
      <c r="U21" s="451"/>
      <c r="V21" s="451"/>
      <c r="W21" s="451"/>
      <c r="X21" s="451"/>
      <c r="Y21" s="451"/>
      <c r="Z21" s="451"/>
      <c r="AA21" s="451"/>
      <c r="AB21" s="451"/>
      <c r="AC21" s="451"/>
      <c r="AD21" s="451"/>
      <c r="AE21" s="451"/>
      <c r="AF21" s="451"/>
      <c r="AG21" s="451"/>
      <c r="AH21" s="451"/>
      <c r="AI21" s="451"/>
      <c r="AJ21" s="451"/>
      <c r="AK21" s="451"/>
    </row>
    <row r="22" spans="1:40" ht="25.5" customHeight="1">
      <c r="A22" s="374" t="s">
        <v>195</v>
      </c>
      <c r="B22" s="374"/>
      <c r="C22" s="374"/>
      <c r="D22" s="374"/>
      <c r="E22" s="374"/>
      <c r="F22" s="374"/>
      <c r="G22" s="374"/>
      <c r="H22" s="374"/>
      <c r="I22" s="374"/>
      <c r="J22" s="374"/>
      <c r="K22" s="374"/>
      <c r="L22" s="374"/>
      <c r="M22" s="374"/>
      <c r="N22" s="374"/>
      <c r="O22" s="374"/>
      <c r="P22" s="374"/>
      <c r="Q22" s="374"/>
      <c r="R22" s="374"/>
      <c r="S22" s="374"/>
      <c r="T22" s="374"/>
      <c r="U22" s="374"/>
      <c r="V22" s="374"/>
      <c r="W22" s="374"/>
      <c r="X22" s="374"/>
      <c r="Y22" s="374"/>
      <c r="Z22" s="374"/>
      <c r="AA22" s="374"/>
      <c r="AB22" s="374"/>
      <c r="AC22" s="374"/>
      <c r="AD22" s="374"/>
      <c r="AE22" s="374"/>
      <c r="AF22" s="374"/>
      <c r="AG22" s="374"/>
      <c r="AH22" s="374"/>
      <c r="AI22" s="374"/>
      <c r="AJ22" s="374"/>
      <c r="AK22" s="374"/>
    </row>
    <row r="23" spans="1:40" ht="13.5" customHeight="1">
      <c r="A23" s="19"/>
      <c r="B23" s="19"/>
      <c r="C23" s="19"/>
      <c r="D23" s="19"/>
      <c r="E23" s="19"/>
      <c r="F23" s="169"/>
      <c r="G23" s="169"/>
      <c r="H23" s="169"/>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row>
    <row r="24" spans="1:40" ht="22.5" customHeight="1" thickBot="1">
      <c r="A24" s="13" t="s">
        <v>197</v>
      </c>
      <c r="B24" s="19"/>
      <c r="C24" s="19"/>
      <c r="D24" s="19"/>
      <c r="E24" s="19"/>
      <c r="F24" s="169"/>
      <c r="G24" s="169"/>
      <c r="H24" s="169"/>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row>
    <row r="25" spans="1:40" ht="22.5" customHeight="1" thickBot="1">
      <c r="A25" s="372" t="s">
        <v>198</v>
      </c>
      <c r="B25" s="373"/>
      <c r="C25" s="373"/>
      <c r="D25" s="373"/>
      <c r="E25" s="373"/>
      <c r="F25" s="373"/>
      <c r="G25" s="373"/>
      <c r="H25" s="373"/>
      <c r="I25" s="373"/>
      <c r="J25" s="373"/>
      <c r="K25" s="373"/>
      <c r="L25" s="373"/>
      <c r="M25" s="373"/>
      <c r="N25" s="373"/>
      <c r="O25" s="373"/>
      <c r="P25" s="373"/>
      <c r="Q25" s="373"/>
      <c r="R25" s="373"/>
      <c r="S25" s="373"/>
      <c r="T25" s="373"/>
      <c r="U25" s="373"/>
      <c r="V25" s="373"/>
      <c r="W25" s="373"/>
      <c r="X25" s="373"/>
      <c r="Y25" s="373"/>
      <c r="Z25" s="373"/>
      <c r="AA25" s="373"/>
      <c r="AB25" s="373"/>
      <c r="AC25" s="373"/>
      <c r="AD25" s="368">
        <f>MIN(W11,AF11)</f>
        <v>0</v>
      </c>
      <c r="AE25" s="369"/>
      <c r="AF25" s="369"/>
      <c r="AG25" s="369"/>
      <c r="AH25" s="369"/>
      <c r="AI25" s="369"/>
      <c r="AJ25" s="370" t="s">
        <v>173</v>
      </c>
      <c r="AK25" s="371"/>
    </row>
    <row r="26" spans="1:40" ht="30.75" customHeight="1" thickBot="1">
      <c r="A26" s="175"/>
      <c r="B26" s="175"/>
      <c r="C26" s="175"/>
      <c r="D26" s="175"/>
      <c r="E26" s="175"/>
      <c r="F26" s="175"/>
      <c r="G26" s="175"/>
      <c r="H26" s="175"/>
      <c r="I26" s="175"/>
      <c r="J26" s="175"/>
      <c r="K26" s="175"/>
      <c r="L26" s="175"/>
      <c r="M26" s="175"/>
      <c r="N26" s="175"/>
      <c r="O26" s="175"/>
      <c r="P26" s="175"/>
      <c r="Q26" s="176"/>
      <c r="R26" s="176"/>
      <c r="S26" s="176"/>
      <c r="T26" s="176"/>
      <c r="U26" s="176"/>
      <c r="V26" s="176"/>
      <c r="W26" s="444" t="s">
        <v>177</v>
      </c>
      <c r="X26" s="445"/>
      <c r="Y26" s="445"/>
      <c r="Z26" s="445"/>
      <c r="AA26" s="445"/>
      <c r="AB26" s="445"/>
      <c r="AC26" s="445"/>
      <c r="AD26" s="442">
        <f>ROUNDDOWN(AD25,-3)</f>
        <v>0</v>
      </c>
      <c r="AE26" s="443"/>
      <c r="AF26" s="443"/>
      <c r="AG26" s="443"/>
      <c r="AH26" s="443"/>
      <c r="AI26" s="443"/>
      <c r="AJ26" s="356" t="s">
        <v>173</v>
      </c>
      <c r="AK26" s="357"/>
    </row>
    <row r="27" spans="1:40">
      <c r="A27" s="185"/>
      <c r="B27" s="185"/>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row>
    <row r="28" spans="1:40" ht="42" customHeight="1" thickBot="1">
      <c r="A28" s="19"/>
      <c r="B28" s="19"/>
      <c r="C28" s="19"/>
      <c r="D28" s="19"/>
      <c r="E28" s="19"/>
      <c r="F28" s="20"/>
      <c r="G28" s="20"/>
      <c r="H28" s="20"/>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row>
    <row r="29" spans="1:40" ht="24.75" customHeight="1" thickBot="1">
      <c r="A29" s="359" t="s">
        <v>101</v>
      </c>
      <c r="B29" s="360"/>
      <c r="C29" s="360"/>
      <c r="D29" s="360"/>
      <c r="E29" s="360"/>
      <c r="F29" s="360"/>
      <c r="G29" s="360"/>
      <c r="H29" s="360"/>
      <c r="I29" s="360"/>
      <c r="J29" s="360"/>
      <c r="K29" s="360"/>
      <c r="L29" s="360"/>
      <c r="M29" s="360"/>
      <c r="N29" s="360"/>
      <c r="O29" s="360"/>
      <c r="P29" s="360"/>
      <c r="Q29" s="360"/>
      <c r="R29" s="360"/>
      <c r="S29" s="360"/>
      <c r="T29" s="360"/>
      <c r="U29" s="360"/>
      <c r="V29" s="360"/>
      <c r="W29" s="360"/>
      <c r="X29" s="360"/>
      <c r="Y29" s="360"/>
      <c r="Z29" s="360"/>
      <c r="AA29" s="360"/>
      <c r="AB29" s="360"/>
      <c r="AC29" s="360"/>
      <c r="AD29" s="360"/>
      <c r="AE29" s="360"/>
      <c r="AF29" s="360"/>
      <c r="AG29" s="360"/>
      <c r="AH29" s="360"/>
      <c r="AI29" s="360"/>
      <c r="AJ29" s="360"/>
      <c r="AK29" s="361"/>
      <c r="AN29" s="139" t="str">
        <f>IF(COUNTIF(A30:A33,"○")=4,"OK","NG")</f>
        <v>NG</v>
      </c>
    </row>
    <row r="30" spans="1:40" s="5" customFormat="1" ht="29.25" customHeight="1">
      <c r="A30" s="167"/>
      <c r="B30" s="362" t="s">
        <v>193</v>
      </c>
      <c r="C30" s="362"/>
      <c r="D30" s="362"/>
      <c r="E30" s="362"/>
      <c r="F30" s="362"/>
      <c r="G30" s="362"/>
      <c r="H30" s="362"/>
      <c r="I30" s="362"/>
      <c r="J30" s="362"/>
      <c r="K30" s="362"/>
      <c r="L30" s="362"/>
      <c r="M30" s="362"/>
      <c r="N30" s="362"/>
      <c r="O30" s="362"/>
      <c r="P30" s="362"/>
      <c r="Q30" s="362"/>
      <c r="R30" s="362"/>
      <c r="S30" s="362"/>
      <c r="T30" s="362"/>
      <c r="U30" s="362"/>
      <c r="V30" s="362"/>
      <c r="W30" s="362"/>
      <c r="X30" s="362"/>
      <c r="Y30" s="362"/>
      <c r="Z30" s="362"/>
      <c r="AA30" s="362"/>
      <c r="AB30" s="362"/>
      <c r="AC30" s="362"/>
      <c r="AD30" s="362"/>
      <c r="AE30" s="362"/>
      <c r="AF30" s="362"/>
      <c r="AG30" s="362"/>
      <c r="AH30" s="362"/>
      <c r="AI30" s="362"/>
      <c r="AJ30" s="362"/>
      <c r="AK30" s="363"/>
      <c r="AN30" s="137"/>
    </row>
    <row r="31" spans="1:40" s="5" customFormat="1" ht="25.5" customHeight="1">
      <c r="A31" s="187"/>
      <c r="B31" s="364" t="s">
        <v>172</v>
      </c>
      <c r="C31" s="364"/>
      <c r="D31" s="364"/>
      <c r="E31" s="364"/>
      <c r="F31" s="364"/>
      <c r="G31" s="364"/>
      <c r="H31" s="364"/>
      <c r="I31" s="364"/>
      <c r="J31" s="364"/>
      <c r="K31" s="364"/>
      <c r="L31" s="364"/>
      <c r="M31" s="364"/>
      <c r="N31" s="364"/>
      <c r="O31" s="364"/>
      <c r="P31" s="364"/>
      <c r="Q31" s="364"/>
      <c r="R31" s="364"/>
      <c r="S31" s="364"/>
      <c r="T31" s="364"/>
      <c r="U31" s="364"/>
      <c r="V31" s="364"/>
      <c r="W31" s="364"/>
      <c r="X31" s="364"/>
      <c r="Y31" s="364"/>
      <c r="Z31" s="364"/>
      <c r="AA31" s="364"/>
      <c r="AB31" s="364"/>
      <c r="AC31" s="364"/>
      <c r="AD31" s="364"/>
      <c r="AE31" s="364"/>
      <c r="AF31" s="364"/>
      <c r="AG31" s="364"/>
      <c r="AH31" s="364"/>
      <c r="AI31" s="364"/>
      <c r="AJ31" s="364"/>
      <c r="AK31" s="365"/>
      <c r="AN31" s="137"/>
    </row>
    <row r="32" spans="1:40" ht="25.5" customHeight="1">
      <c r="A32" s="187"/>
      <c r="B32" s="364" t="s">
        <v>171</v>
      </c>
      <c r="C32" s="364"/>
      <c r="D32" s="364"/>
      <c r="E32" s="364"/>
      <c r="F32" s="364"/>
      <c r="G32" s="364"/>
      <c r="H32" s="364"/>
      <c r="I32" s="364"/>
      <c r="J32" s="364"/>
      <c r="K32" s="364"/>
      <c r="L32" s="364"/>
      <c r="M32" s="364"/>
      <c r="N32" s="364"/>
      <c r="O32" s="364"/>
      <c r="P32" s="364"/>
      <c r="Q32" s="364"/>
      <c r="R32" s="364"/>
      <c r="S32" s="364"/>
      <c r="T32" s="364"/>
      <c r="U32" s="364"/>
      <c r="V32" s="364"/>
      <c r="W32" s="364"/>
      <c r="X32" s="364"/>
      <c r="Y32" s="364"/>
      <c r="Z32" s="364"/>
      <c r="AA32" s="364"/>
      <c r="AB32" s="364"/>
      <c r="AC32" s="364"/>
      <c r="AD32" s="364"/>
      <c r="AE32" s="364"/>
      <c r="AF32" s="364"/>
      <c r="AG32" s="364"/>
      <c r="AH32" s="364"/>
      <c r="AI32" s="364"/>
      <c r="AJ32" s="364"/>
      <c r="AK32" s="365"/>
    </row>
    <row r="33" spans="1:41" ht="25.5" customHeight="1" thickBot="1">
      <c r="A33" s="186"/>
      <c r="B33" s="366" t="s">
        <v>178</v>
      </c>
      <c r="C33" s="366"/>
      <c r="D33" s="366"/>
      <c r="E33" s="366"/>
      <c r="F33" s="366"/>
      <c r="G33" s="366"/>
      <c r="H33" s="366"/>
      <c r="I33" s="366"/>
      <c r="J33" s="366"/>
      <c r="K33" s="366"/>
      <c r="L33" s="366"/>
      <c r="M33" s="366"/>
      <c r="N33" s="366"/>
      <c r="O33" s="366"/>
      <c r="P33" s="366"/>
      <c r="Q33" s="366"/>
      <c r="R33" s="366"/>
      <c r="S33" s="366"/>
      <c r="T33" s="366"/>
      <c r="U33" s="366"/>
      <c r="V33" s="366"/>
      <c r="W33" s="366"/>
      <c r="X33" s="366"/>
      <c r="Y33" s="366"/>
      <c r="Z33" s="366"/>
      <c r="AA33" s="366"/>
      <c r="AB33" s="366"/>
      <c r="AC33" s="366"/>
      <c r="AD33" s="366"/>
      <c r="AE33" s="366"/>
      <c r="AF33" s="366"/>
      <c r="AG33" s="366"/>
      <c r="AH33" s="366"/>
      <c r="AI33" s="366"/>
      <c r="AJ33" s="366"/>
      <c r="AK33" s="367"/>
    </row>
    <row r="34" spans="1:41" ht="25.5" customHeight="1" thickBot="1">
      <c r="A34" s="179"/>
      <c r="B34" s="178"/>
      <c r="C34" s="178"/>
      <c r="D34" s="178"/>
      <c r="E34" s="178"/>
      <c r="F34" s="178"/>
      <c r="G34" s="178"/>
      <c r="H34" s="178"/>
      <c r="I34" s="178"/>
      <c r="J34" s="178"/>
      <c r="K34" s="178"/>
      <c r="L34" s="178"/>
      <c r="M34" s="178"/>
      <c r="N34" s="178"/>
      <c r="O34" s="178"/>
      <c r="P34" s="178"/>
      <c r="Q34" s="178"/>
      <c r="R34" s="178"/>
      <c r="S34" s="178"/>
      <c r="T34" s="178"/>
      <c r="U34" s="178"/>
      <c r="V34" s="178"/>
      <c r="W34" s="178"/>
      <c r="X34" s="178"/>
      <c r="Y34" s="178"/>
      <c r="Z34" s="178"/>
      <c r="AA34" s="178"/>
      <c r="AB34" s="178"/>
      <c r="AC34" s="178"/>
      <c r="AD34" s="178"/>
      <c r="AE34" s="178"/>
      <c r="AF34" s="178"/>
      <c r="AG34" s="178"/>
      <c r="AH34" s="178"/>
      <c r="AI34" s="178"/>
      <c r="AJ34" s="178"/>
      <c r="AK34" s="178"/>
    </row>
    <row r="35" spans="1:41" ht="21.75" customHeight="1" thickBot="1">
      <c r="A35" s="358" t="s">
        <v>116</v>
      </c>
      <c r="B35" s="358"/>
      <c r="C35" s="358"/>
      <c r="D35" s="358"/>
      <c r="E35" s="358"/>
      <c r="F35" s="358"/>
      <c r="G35" s="358"/>
      <c r="H35" s="358"/>
      <c r="I35" s="358"/>
      <c r="J35" s="358"/>
      <c r="K35" s="358"/>
      <c r="L35" s="358"/>
      <c r="M35" s="358"/>
      <c r="N35" s="358"/>
      <c r="O35" s="358"/>
      <c r="P35" s="358"/>
      <c r="Q35" s="358"/>
      <c r="R35" s="358"/>
      <c r="S35" s="358"/>
      <c r="T35" s="358"/>
      <c r="U35" s="358"/>
      <c r="V35" s="358"/>
      <c r="W35" s="358"/>
      <c r="X35" s="358"/>
      <c r="Y35" s="358"/>
      <c r="Z35" s="358"/>
      <c r="AA35" s="358"/>
      <c r="AB35" s="358"/>
      <c r="AC35" s="358"/>
      <c r="AD35" s="358"/>
      <c r="AE35" s="358"/>
      <c r="AF35" s="358"/>
      <c r="AG35" s="358"/>
      <c r="AH35" s="358"/>
      <c r="AI35" s="358"/>
      <c r="AJ35" s="358"/>
      <c r="AK35" s="358"/>
      <c r="AN35" s="147" t="str">
        <f>IF(AN29="OK","○",IF(AN29="NG","×",""))</f>
        <v>×</v>
      </c>
      <c r="AO35" s="138"/>
    </row>
    <row r="36" spans="1:41" ht="22.5" customHeight="1">
      <c r="A36" s="15"/>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row>
    <row r="37" spans="1:41" s="15" customFormat="1" ht="18.75" customHeight="1">
      <c r="AN37" s="17"/>
    </row>
    <row r="38" spans="1:41" s="15" customFormat="1" ht="18.75" hidden="1" customHeight="1">
      <c r="C38" s="17" t="s">
        <v>96</v>
      </c>
      <c r="AN38" s="17"/>
    </row>
    <row r="39" spans="1:41" s="15" customFormat="1" ht="18.75" hidden="1" customHeight="1">
      <c r="A39" s="15">
        <v>1</v>
      </c>
      <c r="B39" s="30" t="s">
        <v>123</v>
      </c>
      <c r="C39" s="18">
        <v>200000</v>
      </c>
      <c r="D39" s="15" t="s">
        <v>58</v>
      </c>
      <c r="E39" s="16"/>
      <c r="AN39" s="17"/>
    </row>
    <row r="40" spans="1:41" s="15" customFormat="1" ht="18.75" hidden="1" customHeight="1">
      <c r="A40" s="15">
        <v>2</v>
      </c>
      <c r="B40" s="30" t="s">
        <v>124</v>
      </c>
      <c r="C40" s="18">
        <v>230000</v>
      </c>
      <c r="D40" s="15" t="s">
        <v>58</v>
      </c>
      <c r="E40" s="16"/>
      <c r="AN40" s="17"/>
    </row>
    <row r="41" spans="1:41" s="15" customFormat="1" ht="18.75" hidden="1" customHeight="1">
      <c r="A41" s="15">
        <v>3</v>
      </c>
      <c r="B41" s="30" t="s">
        <v>125</v>
      </c>
      <c r="C41" s="18">
        <v>250000</v>
      </c>
      <c r="D41" s="15" t="s">
        <v>58</v>
      </c>
      <c r="E41" s="16"/>
      <c r="AN41" s="17"/>
    </row>
    <row r="42" spans="1:41" s="15" customFormat="1" ht="18.75" hidden="1" customHeight="1">
      <c r="A42" s="15">
        <v>4</v>
      </c>
      <c r="B42" s="30" t="s">
        <v>126</v>
      </c>
      <c r="C42" s="18">
        <v>200000</v>
      </c>
      <c r="D42" s="15" t="s">
        <v>58</v>
      </c>
      <c r="E42" s="16"/>
      <c r="AN42" s="17"/>
    </row>
    <row r="43" spans="1:41" s="15" customFormat="1" ht="18.75" hidden="1" customHeight="1">
      <c r="A43" s="15">
        <v>5</v>
      </c>
      <c r="B43" s="30" t="s">
        <v>127</v>
      </c>
      <c r="C43" s="18">
        <v>200000</v>
      </c>
      <c r="D43" s="15" t="s">
        <v>58</v>
      </c>
      <c r="E43" s="16"/>
      <c r="AN43" s="17"/>
    </row>
    <row r="44" spans="1:41" s="15" customFormat="1" ht="18.75" hidden="1" customHeight="1">
      <c r="A44" s="15">
        <v>6</v>
      </c>
      <c r="B44" s="30" t="s">
        <v>128</v>
      </c>
      <c r="C44" s="18">
        <v>200000</v>
      </c>
      <c r="D44" s="15" t="s">
        <v>58</v>
      </c>
      <c r="E44" s="16"/>
      <c r="AN44" s="17"/>
    </row>
    <row r="45" spans="1:41" s="15" customFormat="1" ht="18.75" hidden="1" customHeight="1">
      <c r="A45" s="15">
        <v>7</v>
      </c>
      <c r="B45" s="30" t="s">
        <v>129</v>
      </c>
      <c r="C45" s="18">
        <v>230000</v>
      </c>
      <c r="D45" s="15" t="s">
        <v>58</v>
      </c>
      <c r="E45" s="16"/>
      <c r="AN45" s="17"/>
    </row>
    <row r="46" spans="1:41" s="15" customFormat="1" ht="18.75" hidden="1" customHeight="1">
      <c r="A46" s="15">
        <v>8</v>
      </c>
      <c r="B46" s="30" t="s">
        <v>130</v>
      </c>
      <c r="C46" s="18">
        <v>250000</v>
      </c>
      <c r="D46" s="15" t="s">
        <v>58</v>
      </c>
      <c r="E46" s="16"/>
      <c r="AN46" s="17"/>
    </row>
    <row r="47" spans="1:41" s="15" customFormat="1" ht="18.75" hidden="1" customHeight="1">
      <c r="A47" s="15">
        <v>9</v>
      </c>
      <c r="B47" s="30" t="s">
        <v>24</v>
      </c>
      <c r="C47" s="18">
        <v>250000</v>
      </c>
      <c r="D47" s="15" t="s">
        <v>58</v>
      </c>
      <c r="E47" s="16"/>
      <c r="AN47" s="17"/>
    </row>
    <row r="48" spans="1:41" s="15" customFormat="1" ht="18.75" hidden="1" customHeight="1">
      <c r="A48" s="15">
        <v>10</v>
      </c>
      <c r="B48" s="30" t="s">
        <v>131</v>
      </c>
      <c r="C48" s="18">
        <v>200000</v>
      </c>
      <c r="D48" s="15" t="s">
        <v>58</v>
      </c>
      <c r="E48" s="16"/>
      <c r="AN48" s="17"/>
    </row>
    <row r="49" spans="1:40" s="15" customFormat="1" ht="18.75" hidden="1" customHeight="1">
      <c r="A49" s="15">
        <v>11</v>
      </c>
      <c r="B49" s="15" t="s">
        <v>97</v>
      </c>
      <c r="C49" s="18">
        <v>250000</v>
      </c>
      <c r="D49" s="15" t="s">
        <v>58</v>
      </c>
      <c r="E49" s="16"/>
      <c r="AN49" s="17"/>
    </row>
    <row r="50" spans="1:40" s="15" customFormat="1" ht="18.75" hidden="1" customHeight="1">
      <c r="A50" s="15">
        <v>12</v>
      </c>
      <c r="B50" s="15" t="s">
        <v>59</v>
      </c>
      <c r="C50" s="18">
        <v>60000</v>
      </c>
      <c r="D50" s="15" t="s">
        <v>58</v>
      </c>
      <c r="E50" s="16"/>
      <c r="AN50" s="17"/>
    </row>
    <row r="51" spans="1:40" s="15" customFormat="1" ht="18.75" hidden="1" customHeight="1">
      <c r="A51" s="15">
        <v>13</v>
      </c>
      <c r="B51" s="15" t="s">
        <v>60</v>
      </c>
      <c r="C51" s="18">
        <v>80000</v>
      </c>
      <c r="D51" s="15" t="s">
        <v>58</v>
      </c>
      <c r="E51" s="16"/>
      <c r="AN51" s="17"/>
    </row>
    <row r="52" spans="1:40" s="15" customFormat="1" ht="18.75" hidden="1" customHeight="1">
      <c r="A52" s="15">
        <v>14</v>
      </c>
      <c r="B52" s="15" t="s">
        <v>61</v>
      </c>
      <c r="C52" s="18">
        <v>100000</v>
      </c>
      <c r="D52" s="15" t="s">
        <v>58</v>
      </c>
      <c r="E52" s="16"/>
      <c r="AN52" s="17"/>
    </row>
    <row r="53" spans="1:40" s="15" customFormat="1" ht="18.75" hidden="1" customHeight="1">
      <c r="A53" s="15">
        <v>15</v>
      </c>
      <c r="B53" s="15" t="s">
        <v>132</v>
      </c>
      <c r="C53" s="18">
        <v>60000</v>
      </c>
      <c r="D53" s="15" t="s">
        <v>58</v>
      </c>
      <c r="E53" s="16"/>
      <c r="AN53" s="17"/>
    </row>
    <row r="54" spans="1:40" s="15" customFormat="1" ht="18.75" hidden="1" customHeight="1">
      <c r="A54" s="15">
        <v>16</v>
      </c>
      <c r="B54" s="15" t="s">
        <v>133</v>
      </c>
      <c r="C54" s="18">
        <v>20000</v>
      </c>
      <c r="D54" s="15" t="s">
        <v>58</v>
      </c>
      <c r="E54" s="16"/>
      <c r="AN54" s="17"/>
    </row>
    <row r="55" spans="1:40" s="15" customFormat="1" ht="18.75" hidden="1" customHeight="1">
      <c r="A55" s="15">
        <v>17</v>
      </c>
      <c r="B55" s="15" t="s">
        <v>134</v>
      </c>
      <c r="C55" s="18">
        <v>20000</v>
      </c>
      <c r="D55" s="15" t="s">
        <v>58</v>
      </c>
      <c r="E55" s="16"/>
      <c r="AN55" s="17"/>
    </row>
    <row r="56" spans="1:40" s="15" customFormat="1" ht="18.75" hidden="1" customHeight="1">
      <c r="A56" s="15">
        <v>18</v>
      </c>
      <c r="B56" s="15" t="s">
        <v>135</v>
      </c>
      <c r="C56" s="18">
        <v>20000</v>
      </c>
      <c r="D56" s="15" t="s">
        <v>58</v>
      </c>
      <c r="E56" s="16"/>
      <c r="AN56" s="17"/>
    </row>
    <row r="57" spans="1:40" s="15" customFormat="1" ht="18.75" hidden="1" customHeight="1">
      <c r="A57" s="15">
        <v>19</v>
      </c>
      <c r="B57" s="15" t="s">
        <v>136</v>
      </c>
      <c r="C57" s="18">
        <v>20000</v>
      </c>
      <c r="D57" s="15" t="s">
        <v>58</v>
      </c>
      <c r="E57" s="16"/>
      <c r="AN57" s="17"/>
    </row>
    <row r="58" spans="1:40" s="15" customFormat="1" ht="18.75" hidden="1" customHeight="1">
      <c r="A58" s="15">
        <v>20</v>
      </c>
      <c r="B58" s="15" t="s">
        <v>62</v>
      </c>
      <c r="C58" s="18">
        <v>700000</v>
      </c>
      <c r="D58" s="15" t="s">
        <v>98</v>
      </c>
      <c r="E58" s="16"/>
      <c r="AN58" s="17"/>
    </row>
    <row r="59" spans="1:40" s="15" customFormat="1" ht="18.75" hidden="1" customHeight="1">
      <c r="A59" s="15">
        <v>21</v>
      </c>
      <c r="B59" s="15" t="s">
        <v>63</v>
      </c>
      <c r="C59" s="18">
        <v>900000</v>
      </c>
      <c r="D59" s="15" t="s">
        <v>98</v>
      </c>
      <c r="E59" s="16"/>
      <c r="AN59" s="17"/>
    </row>
    <row r="60" spans="1:40" s="15" customFormat="1" ht="18.75" hidden="1" customHeight="1">
      <c r="A60" s="15">
        <v>22</v>
      </c>
      <c r="B60" s="15" t="s">
        <v>64</v>
      </c>
      <c r="C60" s="18">
        <v>1100000</v>
      </c>
      <c r="D60" s="15" t="s">
        <v>98</v>
      </c>
      <c r="E60" s="16"/>
      <c r="AN60" s="17"/>
    </row>
    <row r="61" spans="1:40" s="15" customFormat="1" ht="18.75" hidden="1" customHeight="1">
      <c r="A61" s="15">
        <v>23</v>
      </c>
      <c r="B61" s="15" t="s">
        <v>65</v>
      </c>
      <c r="C61" s="18">
        <v>1300000</v>
      </c>
      <c r="D61" s="15" t="s">
        <v>98</v>
      </c>
      <c r="E61" s="16"/>
      <c r="AN61" s="17"/>
    </row>
    <row r="62" spans="1:40" s="15" customFormat="1" ht="18.75" hidden="1" customHeight="1">
      <c r="A62" s="15">
        <v>24</v>
      </c>
      <c r="B62" s="15" t="s">
        <v>66</v>
      </c>
      <c r="C62" s="18">
        <v>1500000</v>
      </c>
      <c r="D62" s="15" t="s">
        <v>98</v>
      </c>
      <c r="E62" s="16"/>
      <c r="AN62" s="17"/>
    </row>
    <row r="63" spans="1:40" s="15" customFormat="1" ht="18.75" hidden="1" customHeight="1">
      <c r="A63" s="15">
        <v>25</v>
      </c>
      <c r="B63" s="15" t="s">
        <v>67</v>
      </c>
      <c r="C63" s="18">
        <v>200000</v>
      </c>
      <c r="D63" s="15" t="s">
        <v>98</v>
      </c>
      <c r="E63" s="16"/>
      <c r="AN63" s="17"/>
    </row>
    <row r="64" spans="1:40" s="15" customFormat="1" ht="18.75" hidden="1" customHeight="1">
      <c r="A64" s="15">
        <v>26</v>
      </c>
      <c r="B64" s="15" t="s">
        <v>137</v>
      </c>
      <c r="C64" s="18">
        <v>250000</v>
      </c>
      <c r="D64" s="15" t="s">
        <v>98</v>
      </c>
      <c r="E64" s="16"/>
      <c r="AN64" s="17"/>
    </row>
    <row r="65" spans="1:40" s="15" customFormat="1" ht="18.75" hidden="1" customHeight="1">
      <c r="A65" s="15">
        <v>27</v>
      </c>
      <c r="B65" s="15" t="s">
        <v>68</v>
      </c>
      <c r="C65" s="18">
        <v>700000</v>
      </c>
      <c r="D65" s="15" t="s">
        <v>98</v>
      </c>
      <c r="E65" s="16"/>
      <c r="AN65" s="17"/>
    </row>
    <row r="66" spans="1:40" s="15" customFormat="1" ht="18.75" hidden="1" customHeight="1">
      <c r="A66" s="15">
        <v>28</v>
      </c>
      <c r="B66" s="15" t="s">
        <v>69</v>
      </c>
      <c r="C66" s="18">
        <v>900000</v>
      </c>
      <c r="D66" s="15" t="s">
        <v>98</v>
      </c>
      <c r="E66" s="16"/>
      <c r="AN66" s="17"/>
    </row>
    <row r="67" spans="1:40" s="15" customFormat="1" ht="18.75" hidden="1" customHeight="1">
      <c r="A67" s="15">
        <v>29</v>
      </c>
      <c r="B67" s="15" t="s">
        <v>70</v>
      </c>
      <c r="C67" s="18">
        <v>1100000</v>
      </c>
      <c r="D67" s="15" t="s">
        <v>98</v>
      </c>
      <c r="E67" s="16"/>
      <c r="AN67" s="17"/>
    </row>
    <row r="68" spans="1:40" s="15" customFormat="1" ht="18.75" hidden="1" customHeight="1">
      <c r="A68" s="15">
        <v>30</v>
      </c>
      <c r="B68" s="15" t="s">
        <v>71</v>
      </c>
      <c r="C68" s="18">
        <v>1300000</v>
      </c>
      <c r="D68" s="15" t="s">
        <v>98</v>
      </c>
      <c r="E68" s="16"/>
      <c r="AN68" s="17"/>
    </row>
    <row r="69" spans="1:40" s="15" customFormat="1" ht="18.75" hidden="1" customHeight="1">
      <c r="A69" s="15">
        <v>31</v>
      </c>
      <c r="B69" s="15" t="s">
        <v>72</v>
      </c>
      <c r="C69" s="18">
        <v>1500000</v>
      </c>
      <c r="D69" s="15" t="s">
        <v>98</v>
      </c>
      <c r="E69" s="16"/>
      <c r="AN69" s="17"/>
    </row>
    <row r="70" spans="1:40" s="15" customFormat="1" ht="18.75" hidden="1" customHeight="1">
      <c r="A70" s="15">
        <v>32</v>
      </c>
      <c r="B70" s="15" t="s">
        <v>79</v>
      </c>
      <c r="C70" s="18">
        <v>200000</v>
      </c>
      <c r="D70" s="15" t="s">
        <v>98</v>
      </c>
      <c r="E70" s="16"/>
      <c r="AN70" s="17"/>
    </row>
    <row r="71" spans="1:40" s="15" customFormat="1" ht="18.75" hidden="1" customHeight="1">
      <c r="A71" s="15">
        <v>33</v>
      </c>
      <c r="B71" s="15" t="s">
        <v>99</v>
      </c>
      <c r="C71" s="18">
        <v>250000</v>
      </c>
      <c r="D71" s="15" t="s">
        <v>98</v>
      </c>
      <c r="E71" s="16"/>
      <c r="AN71" s="17"/>
    </row>
    <row r="72" spans="1:40" s="15" customFormat="1" ht="18.75" hidden="1" customHeight="1">
      <c r="A72" s="15">
        <v>34</v>
      </c>
      <c r="B72" s="15" t="s">
        <v>138</v>
      </c>
      <c r="C72" s="18">
        <v>700000</v>
      </c>
      <c r="D72" s="15" t="s">
        <v>98</v>
      </c>
      <c r="E72" s="16"/>
      <c r="AN72" s="17"/>
    </row>
    <row r="73" spans="1:40" s="15" customFormat="1" ht="18.75" hidden="1" customHeight="1">
      <c r="A73" s="15">
        <v>35</v>
      </c>
      <c r="B73" s="15" t="s">
        <v>112</v>
      </c>
      <c r="C73" s="18">
        <v>900000</v>
      </c>
      <c r="D73" s="15" t="s">
        <v>98</v>
      </c>
      <c r="E73" s="16"/>
      <c r="AN73" s="17"/>
    </row>
    <row r="74" spans="1:40" s="15" customFormat="1" ht="18.75" hidden="1" customHeight="1">
      <c r="A74" s="15">
        <v>36</v>
      </c>
      <c r="B74" s="15" t="s">
        <v>113</v>
      </c>
      <c r="C74" s="18">
        <v>1100000</v>
      </c>
      <c r="D74" s="15" t="s">
        <v>98</v>
      </c>
      <c r="E74" s="16"/>
      <c r="AN74" s="17"/>
    </row>
    <row r="75" spans="1:40" s="15" customFormat="1" ht="18.75" hidden="1" customHeight="1">
      <c r="A75" s="15">
        <v>37</v>
      </c>
      <c r="B75" s="15" t="s">
        <v>114</v>
      </c>
      <c r="C75" s="18">
        <v>1300000</v>
      </c>
      <c r="D75" s="15" t="s">
        <v>98</v>
      </c>
      <c r="E75" s="16"/>
      <c r="AN75" s="17"/>
    </row>
    <row r="76" spans="1:40" s="15" customFormat="1" ht="18.75" hidden="1" customHeight="1">
      <c r="A76" s="15">
        <v>38</v>
      </c>
      <c r="B76" s="15" t="s">
        <v>115</v>
      </c>
      <c r="C76" s="18">
        <v>1500000</v>
      </c>
      <c r="D76" s="15" t="s">
        <v>98</v>
      </c>
      <c r="E76" s="16"/>
      <c r="AN76" s="17"/>
    </row>
  </sheetData>
  <mergeCells count="83">
    <mergeCell ref="AD26:AI26"/>
    <mergeCell ref="AJ26:AK26"/>
    <mergeCell ref="W26:AC26"/>
    <mergeCell ref="AF11:AI11"/>
    <mergeCell ref="AD11:AE11"/>
    <mergeCell ref="AD18:AI18"/>
    <mergeCell ref="AJ18:AK18"/>
    <mergeCell ref="AB11:AC11"/>
    <mergeCell ref="A20:AC20"/>
    <mergeCell ref="A21:AK21"/>
    <mergeCell ref="AD13:AK13"/>
    <mergeCell ref="AD14:AK14"/>
    <mergeCell ref="AD15:AK15"/>
    <mergeCell ref="AD16:AK16"/>
    <mergeCell ref="A19:G19"/>
    <mergeCell ref="H18:Q18"/>
    <mergeCell ref="A12:G12"/>
    <mergeCell ref="A13:G13"/>
    <mergeCell ref="A14:G14"/>
    <mergeCell ref="A15:G15"/>
    <mergeCell ref="S12:AC12"/>
    <mergeCell ref="H12:R12"/>
    <mergeCell ref="H13:Q13"/>
    <mergeCell ref="H14:Q14"/>
    <mergeCell ref="H15:Q15"/>
    <mergeCell ref="S13:AB13"/>
    <mergeCell ref="S14:AB14"/>
    <mergeCell ref="S15:AB15"/>
    <mergeCell ref="AN1:AU2"/>
    <mergeCell ref="AB8:AK8"/>
    <mergeCell ref="AN4:AR4"/>
    <mergeCell ref="J5:Z5"/>
    <mergeCell ref="AA5:AB5"/>
    <mergeCell ref="AC5:AD5"/>
    <mergeCell ref="AF5:AG5"/>
    <mergeCell ref="AN5:AR5"/>
    <mergeCell ref="AR6:AR7"/>
    <mergeCell ref="X8:AA8"/>
    <mergeCell ref="J8:P8"/>
    <mergeCell ref="A3:A9"/>
    <mergeCell ref="J3:AD3"/>
    <mergeCell ref="AE3:AK3"/>
    <mergeCell ref="J4:AD4"/>
    <mergeCell ref="AE4:AK4"/>
    <mergeCell ref="AH5:AI5"/>
    <mergeCell ref="AJ5:AK5"/>
    <mergeCell ref="B6:I7"/>
    <mergeCell ref="O6:P6"/>
    <mergeCell ref="R6:T6"/>
    <mergeCell ref="AA6:AK6"/>
    <mergeCell ref="J7:AK7"/>
    <mergeCell ref="Q8:W8"/>
    <mergeCell ref="J9:AK9"/>
    <mergeCell ref="S11:V11"/>
    <mergeCell ref="W11:AA11"/>
    <mergeCell ref="AJ11:AK11"/>
    <mergeCell ref="AD12:AK12"/>
    <mergeCell ref="A35:AK35"/>
    <mergeCell ref="A29:AK29"/>
    <mergeCell ref="B30:AK30"/>
    <mergeCell ref="B31:AK31"/>
    <mergeCell ref="B32:AK32"/>
    <mergeCell ref="B33:AK33"/>
    <mergeCell ref="AD25:AI25"/>
    <mergeCell ref="AJ25:AK25"/>
    <mergeCell ref="A25:AC25"/>
    <mergeCell ref="A22:AK22"/>
    <mergeCell ref="AJ20:AK20"/>
    <mergeCell ref="AD20:AI20"/>
    <mergeCell ref="H19:Q19"/>
    <mergeCell ref="AD19:AI19"/>
    <mergeCell ref="AJ19:AK19"/>
    <mergeCell ref="A18:G18"/>
    <mergeCell ref="A16:G16"/>
    <mergeCell ref="H16:Q16"/>
    <mergeCell ref="S16:AB16"/>
    <mergeCell ref="A17:G17"/>
    <mergeCell ref="AJ17:AK17"/>
    <mergeCell ref="AD17:AI17"/>
    <mergeCell ref="H17:Q17"/>
    <mergeCell ref="S17:AB17"/>
    <mergeCell ref="S18:AB18"/>
    <mergeCell ref="S19:AB19"/>
  </mergeCells>
  <phoneticPr fontId="3"/>
  <dataValidations count="7">
    <dataValidation type="whole" allowBlank="1" showInputMessage="1" showErrorMessage="1" error="所要額が1,000円未満の場合は申請できません。" sqref="AF11">
      <formula1>1000</formula1>
      <formula2>1E+28</formula2>
    </dataValidation>
    <dataValidation imeMode="halfKatakana" allowBlank="1" showInputMessage="1" showErrorMessage="1" sqref="J3:AD3"/>
    <dataValidation imeMode="disabled" allowBlank="1" showInputMessage="1" showErrorMessage="1" sqref="O6:P6 R6:T6 Q8:W8 AH5:AI5 AC5:AD5"/>
    <dataValidation type="textLength" imeMode="disabled" operator="equal" allowBlank="1" showInputMessage="1" showErrorMessage="1" errorTitle="事業所番号" error="10桁で入力してください。" sqref="AE4:AK4">
      <formula1>10</formula1>
    </dataValidation>
    <dataValidation imeMode="halfAlpha" allowBlank="1" showInputMessage="1" showErrorMessage="1" sqref="AE5:AF5"/>
    <dataValidation type="list" imeMode="disabled" allowBlank="1" showInputMessage="1" showErrorMessage="1" sqref="A30:A34">
      <formula1>"○"</formula1>
    </dataValidation>
    <dataValidation type="list" allowBlank="1" showInputMessage="1" showErrorMessage="1" sqref="J5:Z5">
      <formula1>$B$39:$B$76</formula1>
    </dataValidation>
  </dataValidations>
  <pageMargins left="0.70866141732283472" right="0.15748031496062992" top="0.74803149606299213" bottom="0.23622047244094491" header="0.31496062992125984" footer="0.31496062992125984"/>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76"/>
  <sheetViews>
    <sheetView zoomScaleNormal="100" workbookViewId="0"/>
  </sheetViews>
  <sheetFormatPr defaultColWidth="2.25" defaultRowHeight="13.5"/>
  <cols>
    <col min="1" max="1" width="5.25" style="4" customWidth="1"/>
    <col min="2" max="7" width="3.625" style="4" customWidth="1"/>
    <col min="8" max="17" width="2" style="4" customWidth="1"/>
    <col min="18" max="18" width="2.625" style="4" customWidth="1"/>
    <col min="19" max="28" width="2" style="4" customWidth="1"/>
    <col min="29" max="30" width="2.625" style="4" customWidth="1"/>
    <col min="31" max="31" width="2.875" style="4" customWidth="1"/>
    <col min="32" max="33" width="2.5" style="4" customWidth="1"/>
    <col min="34" max="35" width="2.625" style="4" customWidth="1"/>
    <col min="36" max="37" width="1.625" style="4" customWidth="1"/>
    <col min="38" max="38" width="2.25" style="4"/>
    <col min="39" max="39" width="2.25" style="4" customWidth="1"/>
    <col min="40" max="40" width="20.5" style="136" bestFit="1" customWidth="1"/>
    <col min="41" max="41" width="9.125" style="4" customWidth="1"/>
    <col min="42" max="45" width="2.25" style="4" customWidth="1"/>
    <col min="46" max="16384" width="2.25" style="4"/>
  </cols>
  <sheetData>
    <row r="1" spans="1:47">
      <c r="A1" s="149" t="s">
        <v>176</v>
      </c>
      <c r="AN1" s="412" t="s">
        <v>140</v>
      </c>
      <c r="AO1" s="412"/>
      <c r="AP1" s="412"/>
      <c r="AQ1" s="412"/>
      <c r="AR1" s="412"/>
      <c r="AS1" s="412"/>
      <c r="AT1" s="412"/>
      <c r="AU1" s="412"/>
    </row>
    <row r="2" spans="1:47" ht="14.25" thickBot="1">
      <c r="AN2" s="412"/>
      <c r="AO2" s="412"/>
      <c r="AP2" s="412"/>
      <c r="AQ2" s="412"/>
      <c r="AR2" s="412"/>
      <c r="AS2" s="412"/>
      <c r="AT2" s="412"/>
      <c r="AU2" s="412"/>
    </row>
    <row r="3" spans="1:47" s="5" customFormat="1" ht="12" customHeight="1">
      <c r="A3" s="379" t="s">
        <v>28</v>
      </c>
      <c r="B3" s="25" t="s">
        <v>0</v>
      </c>
      <c r="C3" s="21"/>
      <c r="D3" s="21"/>
      <c r="E3" s="22"/>
      <c r="F3" s="22"/>
      <c r="G3" s="22"/>
      <c r="H3" s="22"/>
      <c r="I3" s="32"/>
      <c r="J3" s="382"/>
      <c r="K3" s="382"/>
      <c r="L3" s="382"/>
      <c r="M3" s="382"/>
      <c r="N3" s="382"/>
      <c r="O3" s="382"/>
      <c r="P3" s="382"/>
      <c r="Q3" s="382"/>
      <c r="R3" s="382"/>
      <c r="S3" s="382"/>
      <c r="T3" s="382"/>
      <c r="U3" s="382"/>
      <c r="V3" s="382"/>
      <c r="W3" s="382"/>
      <c r="X3" s="382"/>
      <c r="Y3" s="382"/>
      <c r="Z3" s="382"/>
      <c r="AA3" s="382"/>
      <c r="AB3" s="382"/>
      <c r="AC3" s="382"/>
      <c r="AD3" s="383"/>
      <c r="AE3" s="384" t="s">
        <v>162</v>
      </c>
      <c r="AF3" s="385"/>
      <c r="AG3" s="385"/>
      <c r="AH3" s="385"/>
      <c r="AI3" s="385"/>
      <c r="AJ3" s="385"/>
      <c r="AK3" s="386"/>
      <c r="AN3" s="137"/>
    </row>
    <row r="4" spans="1:47" s="5" customFormat="1" ht="20.25" customHeight="1">
      <c r="A4" s="380"/>
      <c r="B4" s="26" t="s">
        <v>26</v>
      </c>
      <c r="C4" s="6"/>
      <c r="D4" s="6"/>
      <c r="E4" s="7"/>
      <c r="F4" s="7"/>
      <c r="G4" s="7"/>
      <c r="H4" s="7"/>
      <c r="I4" s="33"/>
      <c r="J4" s="387"/>
      <c r="K4" s="388"/>
      <c r="L4" s="388"/>
      <c r="M4" s="388"/>
      <c r="N4" s="388"/>
      <c r="O4" s="388"/>
      <c r="P4" s="388"/>
      <c r="Q4" s="388"/>
      <c r="R4" s="388"/>
      <c r="S4" s="388"/>
      <c r="T4" s="388"/>
      <c r="U4" s="388"/>
      <c r="V4" s="388"/>
      <c r="W4" s="388"/>
      <c r="X4" s="388"/>
      <c r="Y4" s="388"/>
      <c r="Z4" s="388"/>
      <c r="AA4" s="388"/>
      <c r="AB4" s="388"/>
      <c r="AC4" s="388"/>
      <c r="AD4" s="389"/>
      <c r="AE4" s="390"/>
      <c r="AF4" s="391"/>
      <c r="AG4" s="391"/>
      <c r="AH4" s="391"/>
      <c r="AI4" s="391"/>
      <c r="AJ4" s="391"/>
      <c r="AK4" s="392"/>
      <c r="AN4" s="416"/>
      <c r="AO4" s="416"/>
      <c r="AP4" s="416"/>
      <c r="AQ4" s="416"/>
      <c r="AR4" s="416"/>
    </row>
    <row r="5" spans="1:47" s="5" customFormat="1" ht="26.25" customHeight="1">
      <c r="A5" s="380"/>
      <c r="B5" s="27" t="s">
        <v>46</v>
      </c>
      <c r="C5" s="14"/>
      <c r="D5" s="14"/>
      <c r="E5" s="8"/>
      <c r="F5" s="8"/>
      <c r="G5" s="8"/>
      <c r="H5" s="8"/>
      <c r="I5" s="34"/>
      <c r="J5" s="417"/>
      <c r="K5" s="417"/>
      <c r="L5" s="417"/>
      <c r="M5" s="417"/>
      <c r="N5" s="417"/>
      <c r="O5" s="417"/>
      <c r="P5" s="417"/>
      <c r="Q5" s="417"/>
      <c r="R5" s="417"/>
      <c r="S5" s="417"/>
      <c r="T5" s="417"/>
      <c r="U5" s="417"/>
      <c r="V5" s="417"/>
      <c r="W5" s="417"/>
      <c r="X5" s="417"/>
      <c r="Y5" s="417"/>
      <c r="Z5" s="418"/>
      <c r="AA5" s="419" t="s">
        <v>39</v>
      </c>
      <c r="AB5" s="420"/>
      <c r="AC5" s="421"/>
      <c r="AD5" s="421"/>
      <c r="AE5" s="133" t="s">
        <v>106</v>
      </c>
      <c r="AF5" s="422" t="s">
        <v>109</v>
      </c>
      <c r="AG5" s="423"/>
      <c r="AH5" s="393"/>
      <c r="AI5" s="393"/>
      <c r="AJ5" s="394" t="s">
        <v>107</v>
      </c>
      <c r="AK5" s="395"/>
      <c r="AN5" s="424" t="s">
        <v>108</v>
      </c>
      <c r="AO5" s="416"/>
      <c r="AP5" s="416"/>
      <c r="AQ5" s="416"/>
      <c r="AR5" s="416"/>
    </row>
    <row r="6" spans="1:47" s="5" customFormat="1" ht="17.25" customHeight="1">
      <c r="A6" s="380"/>
      <c r="B6" s="396" t="s">
        <v>40</v>
      </c>
      <c r="C6" s="397"/>
      <c r="D6" s="397"/>
      <c r="E6" s="397"/>
      <c r="F6" s="397"/>
      <c r="G6" s="397"/>
      <c r="H6" s="397"/>
      <c r="I6" s="398"/>
      <c r="J6" s="9" t="s">
        <v>6</v>
      </c>
      <c r="K6" s="9"/>
      <c r="L6" s="9"/>
      <c r="M6" s="9"/>
      <c r="N6" s="9"/>
      <c r="O6" s="402"/>
      <c r="P6" s="402"/>
      <c r="Q6" s="173" t="s">
        <v>169</v>
      </c>
      <c r="R6" s="402"/>
      <c r="S6" s="402"/>
      <c r="T6" s="402"/>
      <c r="U6" s="9" t="s">
        <v>8</v>
      </c>
      <c r="V6" s="9"/>
      <c r="W6" s="9"/>
      <c r="X6" s="9"/>
      <c r="Y6" s="9"/>
      <c r="Z6" s="9"/>
      <c r="AA6" s="403"/>
      <c r="AB6" s="403"/>
      <c r="AC6" s="403"/>
      <c r="AD6" s="403"/>
      <c r="AE6" s="403"/>
      <c r="AF6" s="403"/>
      <c r="AG6" s="403"/>
      <c r="AH6" s="403"/>
      <c r="AI6" s="403"/>
      <c r="AJ6" s="403"/>
      <c r="AK6" s="404"/>
      <c r="AN6" s="213"/>
      <c r="AO6" s="3"/>
      <c r="AP6" s="3"/>
      <c r="AQ6" s="3"/>
      <c r="AR6" s="425"/>
    </row>
    <row r="7" spans="1:47" s="5" customFormat="1" ht="20.25" customHeight="1">
      <c r="A7" s="380"/>
      <c r="B7" s="399"/>
      <c r="C7" s="400"/>
      <c r="D7" s="400"/>
      <c r="E7" s="400"/>
      <c r="F7" s="400"/>
      <c r="G7" s="400"/>
      <c r="H7" s="400"/>
      <c r="I7" s="401"/>
      <c r="J7" s="387"/>
      <c r="K7" s="388"/>
      <c r="L7" s="388"/>
      <c r="M7" s="388"/>
      <c r="N7" s="388"/>
      <c r="O7" s="388"/>
      <c r="P7" s="388"/>
      <c r="Q7" s="388"/>
      <c r="R7" s="388"/>
      <c r="S7" s="388"/>
      <c r="T7" s="388"/>
      <c r="U7" s="388"/>
      <c r="V7" s="388"/>
      <c r="W7" s="388"/>
      <c r="X7" s="388"/>
      <c r="Y7" s="388"/>
      <c r="Z7" s="388"/>
      <c r="AA7" s="388"/>
      <c r="AB7" s="388"/>
      <c r="AC7" s="388"/>
      <c r="AD7" s="388"/>
      <c r="AE7" s="388"/>
      <c r="AF7" s="388"/>
      <c r="AG7" s="388"/>
      <c r="AH7" s="388"/>
      <c r="AI7" s="388"/>
      <c r="AJ7" s="388"/>
      <c r="AK7" s="405"/>
      <c r="AN7" s="213"/>
      <c r="AO7" s="3"/>
      <c r="AP7" s="3"/>
      <c r="AQ7" s="3"/>
      <c r="AR7" s="425"/>
    </row>
    <row r="8" spans="1:47" s="5" customFormat="1" ht="21" customHeight="1">
      <c r="A8" s="380"/>
      <c r="B8" s="28" t="s">
        <v>9</v>
      </c>
      <c r="C8" s="212"/>
      <c r="D8" s="212"/>
      <c r="E8" s="10"/>
      <c r="F8" s="10"/>
      <c r="G8" s="10"/>
      <c r="H8" s="10"/>
      <c r="I8" s="11"/>
      <c r="J8" s="426" t="s">
        <v>10</v>
      </c>
      <c r="K8" s="394"/>
      <c r="L8" s="394"/>
      <c r="M8" s="394"/>
      <c r="N8" s="394"/>
      <c r="O8" s="394"/>
      <c r="P8" s="427"/>
      <c r="Q8" s="406"/>
      <c r="R8" s="407"/>
      <c r="S8" s="407"/>
      <c r="T8" s="407"/>
      <c r="U8" s="407"/>
      <c r="V8" s="407"/>
      <c r="W8" s="408"/>
      <c r="X8" s="426" t="s">
        <v>35</v>
      </c>
      <c r="Y8" s="394"/>
      <c r="Z8" s="394"/>
      <c r="AA8" s="427"/>
      <c r="AB8" s="413"/>
      <c r="AC8" s="414"/>
      <c r="AD8" s="414"/>
      <c r="AE8" s="414"/>
      <c r="AF8" s="414"/>
      <c r="AG8" s="414"/>
      <c r="AH8" s="414"/>
      <c r="AI8" s="414"/>
      <c r="AJ8" s="414"/>
      <c r="AK8" s="415"/>
      <c r="AN8" s="137"/>
    </row>
    <row r="9" spans="1:47" s="5" customFormat="1" ht="20.25" customHeight="1" thickBot="1">
      <c r="A9" s="381"/>
      <c r="B9" s="29" t="s">
        <v>27</v>
      </c>
      <c r="C9" s="23"/>
      <c r="D9" s="23"/>
      <c r="E9" s="24"/>
      <c r="F9" s="24"/>
      <c r="G9" s="24"/>
      <c r="H9" s="24"/>
      <c r="I9" s="31"/>
      <c r="J9" s="409"/>
      <c r="K9" s="410"/>
      <c r="L9" s="410"/>
      <c r="M9" s="410"/>
      <c r="N9" s="410"/>
      <c r="O9" s="410"/>
      <c r="P9" s="410"/>
      <c r="Q9" s="410"/>
      <c r="R9" s="410"/>
      <c r="S9" s="410"/>
      <c r="T9" s="410"/>
      <c r="U9" s="410"/>
      <c r="V9" s="410"/>
      <c r="W9" s="410"/>
      <c r="X9" s="410"/>
      <c r="Y9" s="410"/>
      <c r="Z9" s="410"/>
      <c r="AA9" s="410"/>
      <c r="AB9" s="410"/>
      <c r="AC9" s="410"/>
      <c r="AD9" s="410"/>
      <c r="AE9" s="410"/>
      <c r="AF9" s="410"/>
      <c r="AG9" s="410"/>
      <c r="AH9" s="410"/>
      <c r="AI9" s="410"/>
      <c r="AJ9" s="410"/>
      <c r="AK9" s="411"/>
      <c r="AN9" s="137"/>
    </row>
    <row r="10" spans="1:47" s="5" customFormat="1" ht="19.5" customHeight="1">
      <c r="A10" s="3"/>
      <c r="B10" s="3"/>
      <c r="C10" s="3"/>
      <c r="D10" s="3"/>
      <c r="E10" s="3"/>
      <c r="F10" s="3"/>
      <c r="G10" s="3"/>
      <c r="H10" s="2"/>
      <c r="I10" s="8"/>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N10" s="137"/>
    </row>
    <row r="11" spans="1:47" s="5" customFormat="1" ht="20.25" customHeight="1" thickBot="1">
      <c r="A11" s="13" t="s">
        <v>196</v>
      </c>
      <c r="B11" s="1"/>
      <c r="C11" s="3"/>
      <c r="D11" s="3"/>
      <c r="E11" s="3"/>
      <c r="F11" s="3"/>
      <c r="G11" s="3"/>
      <c r="H11" s="2"/>
      <c r="I11" s="8"/>
      <c r="J11" s="14"/>
      <c r="K11" s="14"/>
      <c r="L11" s="14"/>
      <c r="M11" s="14"/>
      <c r="N11" s="14"/>
      <c r="O11" s="14"/>
      <c r="P11" s="14"/>
      <c r="Q11" s="14"/>
      <c r="R11" s="14"/>
      <c r="S11" s="348" t="s">
        <v>42</v>
      </c>
      <c r="T11" s="349"/>
      <c r="U11" s="349"/>
      <c r="V11" s="350"/>
      <c r="W11" s="351" t="str">
        <f>IF(J5="","",VLOOKUP(J5,$B$39:$C$76,2,0))</f>
        <v/>
      </c>
      <c r="X11" s="352"/>
      <c r="Y11" s="352"/>
      <c r="Z11" s="352"/>
      <c r="AA11" s="352"/>
      <c r="AB11" s="349" t="s">
        <v>100</v>
      </c>
      <c r="AC11" s="350"/>
      <c r="AD11" s="348" t="s">
        <v>29</v>
      </c>
      <c r="AE11" s="350"/>
      <c r="AF11" s="446">
        <f>ROUNDDOWN($AD$20/2,0)</f>
        <v>0</v>
      </c>
      <c r="AG11" s="447"/>
      <c r="AH11" s="447"/>
      <c r="AI11" s="447"/>
      <c r="AJ11" s="353" t="s">
        <v>100</v>
      </c>
      <c r="AK11" s="354"/>
      <c r="AN11" s="137"/>
    </row>
    <row r="12" spans="1:47" ht="30.75" customHeight="1" thickBot="1">
      <c r="A12" s="428" t="s">
        <v>161</v>
      </c>
      <c r="B12" s="356"/>
      <c r="C12" s="356"/>
      <c r="D12" s="356"/>
      <c r="E12" s="356"/>
      <c r="F12" s="356"/>
      <c r="G12" s="429"/>
      <c r="H12" s="355" t="s">
        <v>182</v>
      </c>
      <c r="I12" s="436"/>
      <c r="J12" s="436"/>
      <c r="K12" s="436"/>
      <c r="L12" s="436"/>
      <c r="M12" s="436"/>
      <c r="N12" s="436"/>
      <c r="O12" s="436"/>
      <c r="P12" s="436"/>
      <c r="Q12" s="436"/>
      <c r="R12" s="436"/>
      <c r="S12" s="436" t="s">
        <v>183</v>
      </c>
      <c r="T12" s="436"/>
      <c r="U12" s="436"/>
      <c r="V12" s="436"/>
      <c r="W12" s="436"/>
      <c r="X12" s="436"/>
      <c r="Y12" s="436"/>
      <c r="Z12" s="436"/>
      <c r="AA12" s="436"/>
      <c r="AB12" s="436"/>
      <c r="AC12" s="437"/>
      <c r="AD12" s="355" t="s">
        <v>184</v>
      </c>
      <c r="AE12" s="356"/>
      <c r="AF12" s="356"/>
      <c r="AG12" s="356"/>
      <c r="AH12" s="356"/>
      <c r="AI12" s="356"/>
      <c r="AJ12" s="356"/>
      <c r="AK12" s="357"/>
    </row>
    <row r="13" spans="1:47" ht="24" customHeight="1">
      <c r="A13" s="430" t="s">
        <v>185</v>
      </c>
      <c r="B13" s="431"/>
      <c r="C13" s="431"/>
      <c r="D13" s="431"/>
      <c r="E13" s="431"/>
      <c r="F13" s="431"/>
      <c r="G13" s="432"/>
      <c r="H13" s="438"/>
      <c r="I13" s="439"/>
      <c r="J13" s="439"/>
      <c r="K13" s="439"/>
      <c r="L13" s="439"/>
      <c r="M13" s="439"/>
      <c r="N13" s="439"/>
      <c r="O13" s="439"/>
      <c r="P13" s="439"/>
      <c r="Q13" s="439"/>
      <c r="R13" s="182" t="s">
        <v>100</v>
      </c>
      <c r="S13" s="439"/>
      <c r="T13" s="439"/>
      <c r="U13" s="439"/>
      <c r="V13" s="439"/>
      <c r="W13" s="439"/>
      <c r="X13" s="439"/>
      <c r="Y13" s="439"/>
      <c r="Z13" s="439"/>
      <c r="AA13" s="439"/>
      <c r="AB13" s="439"/>
      <c r="AC13" s="174" t="s">
        <v>100</v>
      </c>
      <c r="AD13" s="452"/>
      <c r="AE13" s="453"/>
      <c r="AF13" s="453"/>
      <c r="AG13" s="453"/>
      <c r="AH13" s="453"/>
      <c r="AI13" s="453"/>
      <c r="AJ13" s="453"/>
      <c r="AK13" s="454"/>
    </row>
    <row r="14" spans="1:47" ht="24" customHeight="1">
      <c r="A14" s="433" t="s">
        <v>186</v>
      </c>
      <c r="B14" s="434"/>
      <c r="C14" s="434"/>
      <c r="D14" s="434"/>
      <c r="E14" s="434"/>
      <c r="F14" s="434"/>
      <c r="G14" s="435"/>
      <c r="H14" s="440"/>
      <c r="I14" s="441"/>
      <c r="J14" s="441"/>
      <c r="K14" s="441"/>
      <c r="L14" s="441"/>
      <c r="M14" s="441"/>
      <c r="N14" s="441"/>
      <c r="O14" s="441"/>
      <c r="P14" s="441"/>
      <c r="Q14" s="441"/>
      <c r="R14" s="183" t="s">
        <v>100</v>
      </c>
      <c r="S14" s="441"/>
      <c r="T14" s="441"/>
      <c r="U14" s="441"/>
      <c r="V14" s="441"/>
      <c r="W14" s="441"/>
      <c r="X14" s="441"/>
      <c r="Y14" s="441"/>
      <c r="Z14" s="441"/>
      <c r="AA14" s="441"/>
      <c r="AB14" s="441"/>
      <c r="AC14" s="184" t="s">
        <v>100</v>
      </c>
      <c r="AD14" s="455"/>
      <c r="AE14" s="456"/>
      <c r="AF14" s="456"/>
      <c r="AG14" s="456"/>
      <c r="AH14" s="456"/>
      <c r="AI14" s="456"/>
      <c r="AJ14" s="456"/>
      <c r="AK14" s="457"/>
    </row>
    <row r="15" spans="1:47" ht="24" customHeight="1">
      <c r="A15" s="433" t="s">
        <v>187</v>
      </c>
      <c r="B15" s="434"/>
      <c r="C15" s="434"/>
      <c r="D15" s="434"/>
      <c r="E15" s="434"/>
      <c r="F15" s="434"/>
      <c r="G15" s="435"/>
      <c r="H15" s="440"/>
      <c r="I15" s="441"/>
      <c r="J15" s="441"/>
      <c r="K15" s="441"/>
      <c r="L15" s="441"/>
      <c r="M15" s="441"/>
      <c r="N15" s="441"/>
      <c r="O15" s="441"/>
      <c r="P15" s="441"/>
      <c r="Q15" s="441"/>
      <c r="R15" s="183" t="s">
        <v>100</v>
      </c>
      <c r="S15" s="441"/>
      <c r="T15" s="441"/>
      <c r="U15" s="441"/>
      <c r="V15" s="441"/>
      <c r="W15" s="441"/>
      <c r="X15" s="441"/>
      <c r="Y15" s="441"/>
      <c r="Z15" s="441"/>
      <c r="AA15" s="441"/>
      <c r="AB15" s="441"/>
      <c r="AC15" s="184" t="s">
        <v>100</v>
      </c>
      <c r="AD15" s="455"/>
      <c r="AE15" s="456"/>
      <c r="AF15" s="456"/>
      <c r="AG15" s="456"/>
      <c r="AH15" s="456"/>
      <c r="AI15" s="456"/>
      <c r="AJ15" s="456"/>
      <c r="AK15" s="457"/>
    </row>
    <row r="16" spans="1:47" ht="24" customHeight="1">
      <c r="A16" s="337" t="s">
        <v>188</v>
      </c>
      <c r="B16" s="338"/>
      <c r="C16" s="338"/>
      <c r="D16" s="338"/>
      <c r="E16" s="338"/>
      <c r="F16" s="338"/>
      <c r="G16" s="339"/>
      <c r="H16" s="340"/>
      <c r="I16" s="341"/>
      <c r="J16" s="341"/>
      <c r="K16" s="341"/>
      <c r="L16" s="341"/>
      <c r="M16" s="341"/>
      <c r="N16" s="341"/>
      <c r="O16" s="341"/>
      <c r="P16" s="341"/>
      <c r="Q16" s="341"/>
      <c r="R16" s="181" t="s">
        <v>100</v>
      </c>
      <c r="S16" s="341"/>
      <c r="T16" s="341"/>
      <c r="U16" s="341"/>
      <c r="V16" s="341"/>
      <c r="W16" s="341"/>
      <c r="X16" s="341"/>
      <c r="Y16" s="341"/>
      <c r="Z16" s="341"/>
      <c r="AA16" s="341"/>
      <c r="AB16" s="341"/>
      <c r="AC16" s="177" t="s">
        <v>100</v>
      </c>
      <c r="AD16" s="458"/>
      <c r="AE16" s="459"/>
      <c r="AF16" s="459"/>
      <c r="AG16" s="459"/>
      <c r="AH16" s="459"/>
      <c r="AI16" s="459"/>
      <c r="AJ16" s="459"/>
      <c r="AK16" s="460"/>
    </row>
    <row r="17" spans="1:40" ht="24" customHeight="1">
      <c r="A17" s="337" t="s">
        <v>191</v>
      </c>
      <c r="B17" s="338"/>
      <c r="C17" s="338"/>
      <c r="D17" s="338"/>
      <c r="E17" s="338"/>
      <c r="F17" s="338"/>
      <c r="G17" s="339"/>
      <c r="H17" s="344">
        <f>SUM(H13:Q16)</f>
        <v>0</v>
      </c>
      <c r="I17" s="345"/>
      <c r="J17" s="345"/>
      <c r="K17" s="345"/>
      <c r="L17" s="345"/>
      <c r="M17" s="345"/>
      <c r="N17" s="345"/>
      <c r="O17" s="345"/>
      <c r="P17" s="345"/>
      <c r="Q17" s="345"/>
      <c r="R17" s="211" t="s">
        <v>100</v>
      </c>
      <c r="S17" s="346">
        <f>SUM(S13:AB16)</f>
        <v>0</v>
      </c>
      <c r="T17" s="346"/>
      <c r="U17" s="346"/>
      <c r="V17" s="346"/>
      <c r="W17" s="346"/>
      <c r="X17" s="346"/>
      <c r="Y17" s="346"/>
      <c r="Z17" s="346"/>
      <c r="AA17" s="346"/>
      <c r="AB17" s="346"/>
      <c r="AC17" s="172" t="s">
        <v>100</v>
      </c>
      <c r="AD17" s="344">
        <f>IF(H17-S17&lt;0,0,H17-S17)</f>
        <v>0</v>
      </c>
      <c r="AE17" s="345"/>
      <c r="AF17" s="345"/>
      <c r="AG17" s="345"/>
      <c r="AH17" s="345"/>
      <c r="AI17" s="345"/>
      <c r="AJ17" s="342" t="s">
        <v>100</v>
      </c>
      <c r="AK17" s="343"/>
    </row>
    <row r="18" spans="1:40" ht="24" customHeight="1">
      <c r="A18" s="334" t="s">
        <v>189</v>
      </c>
      <c r="B18" s="335"/>
      <c r="C18" s="335"/>
      <c r="D18" s="335"/>
      <c r="E18" s="335"/>
      <c r="F18" s="335"/>
      <c r="G18" s="336"/>
      <c r="H18" s="340"/>
      <c r="I18" s="341"/>
      <c r="J18" s="341"/>
      <c r="K18" s="341"/>
      <c r="L18" s="341"/>
      <c r="M18" s="341"/>
      <c r="N18" s="341"/>
      <c r="O18" s="341"/>
      <c r="P18" s="341"/>
      <c r="Q18" s="341"/>
      <c r="R18" s="211" t="s">
        <v>100</v>
      </c>
      <c r="S18" s="347"/>
      <c r="T18" s="347"/>
      <c r="U18" s="347"/>
      <c r="V18" s="347"/>
      <c r="W18" s="347"/>
      <c r="X18" s="347"/>
      <c r="Y18" s="347"/>
      <c r="Z18" s="347"/>
      <c r="AA18" s="347"/>
      <c r="AB18" s="347"/>
      <c r="AC18" s="172" t="s">
        <v>100</v>
      </c>
      <c r="AD18" s="344">
        <f>IF(H18-S18&lt;0,0,H18-S18)</f>
        <v>0</v>
      </c>
      <c r="AE18" s="345"/>
      <c r="AF18" s="345"/>
      <c r="AG18" s="345"/>
      <c r="AH18" s="345"/>
      <c r="AI18" s="345"/>
      <c r="AJ18" s="342" t="s">
        <v>100</v>
      </c>
      <c r="AK18" s="343"/>
    </row>
    <row r="19" spans="1:40" ht="24" customHeight="1" thickBot="1">
      <c r="A19" s="461" t="s">
        <v>190</v>
      </c>
      <c r="B19" s="462"/>
      <c r="C19" s="462"/>
      <c r="D19" s="462"/>
      <c r="E19" s="462"/>
      <c r="F19" s="462"/>
      <c r="G19" s="463"/>
      <c r="H19" s="328"/>
      <c r="I19" s="329"/>
      <c r="J19" s="329"/>
      <c r="K19" s="329"/>
      <c r="L19" s="329"/>
      <c r="M19" s="329"/>
      <c r="N19" s="329"/>
      <c r="O19" s="329"/>
      <c r="P19" s="329"/>
      <c r="Q19" s="329"/>
      <c r="R19" s="181" t="s">
        <v>100</v>
      </c>
      <c r="S19" s="329"/>
      <c r="T19" s="329"/>
      <c r="U19" s="329"/>
      <c r="V19" s="329"/>
      <c r="W19" s="329"/>
      <c r="X19" s="329"/>
      <c r="Y19" s="329"/>
      <c r="Z19" s="329"/>
      <c r="AA19" s="329"/>
      <c r="AB19" s="329"/>
      <c r="AC19" s="177" t="s">
        <v>100</v>
      </c>
      <c r="AD19" s="330">
        <f>IF(H19-S19&lt;0,0,H19-S19)</f>
        <v>0</v>
      </c>
      <c r="AE19" s="331"/>
      <c r="AF19" s="331"/>
      <c r="AG19" s="331"/>
      <c r="AH19" s="331"/>
      <c r="AI19" s="331"/>
      <c r="AJ19" s="332" t="s">
        <v>100</v>
      </c>
      <c r="AK19" s="333"/>
    </row>
    <row r="20" spans="1:40" ht="22.5" customHeight="1" thickTop="1" thickBot="1">
      <c r="A20" s="448" t="s">
        <v>170</v>
      </c>
      <c r="B20" s="449"/>
      <c r="C20" s="449"/>
      <c r="D20" s="449"/>
      <c r="E20" s="449"/>
      <c r="F20" s="449"/>
      <c r="G20" s="449"/>
      <c r="H20" s="449"/>
      <c r="I20" s="449"/>
      <c r="J20" s="449"/>
      <c r="K20" s="449"/>
      <c r="L20" s="449"/>
      <c r="M20" s="449"/>
      <c r="N20" s="449"/>
      <c r="O20" s="449"/>
      <c r="P20" s="449"/>
      <c r="Q20" s="449"/>
      <c r="R20" s="449"/>
      <c r="S20" s="449"/>
      <c r="T20" s="449"/>
      <c r="U20" s="449"/>
      <c r="V20" s="449"/>
      <c r="W20" s="449"/>
      <c r="X20" s="449"/>
      <c r="Y20" s="449"/>
      <c r="Z20" s="449"/>
      <c r="AA20" s="449"/>
      <c r="AB20" s="449"/>
      <c r="AC20" s="450"/>
      <c r="AD20" s="377">
        <f>AD19+AD18+AD17</f>
        <v>0</v>
      </c>
      <c r="AE20" s="378"/>
      <c r="AF20" s="378"/>
      <c r="AG20" s="378"/>
      <c r="AH20" s="378"/>
      <c r="AI20" s="378"/>
      <c r="AJ20" s="375" t="s">
        <v>100</v>
      </c>
      <c r="AK20" s="376"/>
    </row>
    <row r="21" spans="1:40">
      <c r="A21" s="451" t="s">
        <v>194</v>
      </c>
      <c r="B21" s="451"/>
      <c r="C21" s="451"/>
      <c r="D21" s="451"/>
      <c r="E21" s="451"/>
      <c r="F21" s="451"/>
      <c r="G21" s="451"/>
      <c r="H21" s="451"/>
      <c r="I21" s="451"/>
      <c r="J21" s="451"/>
      <c r="K21" s="451"/>
      <c r="L21" s="451"/>
      <c r="M21" s="451"/>
      <c r="N21" s="451"/>
      <c r="O21" s="451"/>
      <c r="P21" s="451"/>
      <c r="Q21" s="451"/>
      <c r="R21" s="451"/>
      <c r="S21" s="451"/>
      <c r="T21" s="451"/>
      <c r="U21" s="451"/>
      <c r="V21" s="451"/>
      <c r="W21" s="451"/>
      <c r="X21" s="451"/>
      <c r="Y21" s="451"/>
      <c r="Z21" s="451"/>
      <c r="AA21" s="451"/>
      <c r="AB21" s="451"/>
      <c r="AC21" s="451"/>
      <c r="AD21" s="451"/>
      <c r="AE21" s="451"/>
      <c r="AF21" s="451"/>
      <c r="AG21" s="451"/>
      <c r="AH21" s="451"/>
      <c r="AI21" s="451"/>
      <c r="AJ21" s="451"/>
      <c r="AK21" s="451"/>
    </row>
    <row r="22" spans="1:40" ht="25.5" customHeight="1">
      <c r="A22" s="374" t="s">
        <v>195</v>
      </c>
      <c r="B22" s="374"/>
      <c r="C22" s="374"/>
      <c r="D22" s="374"/>
      <c r="E22" s="374"/>
      <c r="F22" s="374"/>
      <c r="G22" s="374"/>
      <c r="H22" s="374"/>
      <c r="I22" s="374"/>
      <c r="J22" s="374"/>
      <c r="K22" s="374"/>
      <c r="L22" s="374"/>
      <c r="M22" s="374"/>
      <c r="N22" s="374"/>
      <c r="O22" s="374"/>
      <c r="P22" s="374"/>
      <c r="Q22" s="374"/>
      <c r="R22" s="374"/>
      <c r="S22" s="374"/>
      <c r="T22" s="374"/>
      <c r="U22" s="374"/>
      <c r="V22" s="374"/>
      <c r="W22" s="374"/>
      <c r="X22" s="374"/>
      <c r="Y22" s="374"/>
      <c r="Z22" s="374"/>
      <c r="AA22" s="374"/>
      <c r="AB22" s="374"/>
      <c r="AC22" s="374"/>
      <c r="AD22" s="374"/>
      <c r="AE22" s="374"/>
      <c r="AF22" s="374"/>
      <c r="AG22" s="374"/>
      <c r="AH22" s="374"/>
      <c r="AI22" s="374"/>
      <c r="AJ22" s="374"/>
      <c r="AK22" s="374"/>
    </row>
    <row r="23" spans="1:40" ht="13.5" customHeight="1">
      <c r="A23" s="19"/>
      <c r="B23" s="19"/>
      <c r="C23" s="19"/>
      <c r="D23" s="19"/>
      <c r="E23" s="19"/>
      <c r="F23" s="169"/>
      <c r="G23" s="169"/>
      <c r="H23" s="169"/>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row>
    <row r="24" spans="1:40" ht="22.5" customHeight="1" thickBot="1">
      <c r="A24" s="13" t="s">
        <v>197</v>
      </c>
      <c r="B24" s="19"/>
      <c r="C24" s="19"/>
      <c r="D24" s="19"/>
      <c r="E24" s="19"/>
      <c r="F24" s="169"/>
      <c r="G24" s="169"/>
      <c r="H24" s="169"/>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row>
    <row r="25" spans="1:40" ht="22.5" customHeight="1" thickBot="1">
      <c r="A25" s="372" t="s">
        <v>198</v>
      </c>
      <c r="B25" s="373"/>
      <c r="C25" s="373"/>
      <c r="D25" s="373"/>
      <c r="E25" s="373"/>
      <c r="F25" s="373"/>
      <c r="G25" s="373"/>
      <c r="H25" s="373"/>
      <c r="I25" s="373"/>
      <c r="J25" s="373"/>
      <c r="K25" s="373"/>
      <c r="L25" s="373"/>
      <c r="M25" s="373"/>
      <c r="N25" s="373"/>
      <c r="O25" s="373"/>
      <c r="P25" s="373"/>
      <c r="Q25" s="373"/>
      <c r="R25" s="373"/>
      <c r="S25" s="373"/>
      <c r="T25" s="373"/>
      <c r="U25" s="373"/>
      <c r="V25" s="373"/>
      <c r="W25" s="373"/>
      <c r="X25" s="373"/>
      <c r="Y25" s="373"/>
      <c r="Z25" s="373"/>
      <c r="AA25" s="373"/>
      <c r="AB25" s="373"/>
      <c r="AC25" s="373"/>
      <c r="AD25" s="368">
        <f>MIN(W11,AF11)</f>
        <v>0</v>
      </c>
      <c r="AE25" s="369"/>
      <c r="AF25" s="369"/>
      <c r="AG25" s="369"/>
      <c r="AH25" s="369"/>
      <c r="AI25" s="369"/>
      <c r="AJ25" s="370" t="s">
        <v>100</v>
      </c>
      <c r="AK25" s="371"/>
    </row>
    <row r="26" spans="1:40" ht="30.75" customHeight="1" thickBot="1">
      <c r="A26" s="175"/>
      <c r="B26" s="175"/>
      <c r="C26" s="175"/>
      <c r="D26" s="175"/>
      <c r="E26" s="175"/>
      <c r="F26" s="175"/>
      <c r="G26" s="175"/>
      <c r="H26" s="175"/>
      <c r="I26" s="175"/>
      <c r="J26" s="175"/>
      <c r="K26" s="175"/>
      <c r="L26" s="175"/>
      <c r="M26" s="175"/>
      <c r="N26" s="175"/>
      <c r="O26" s="175"/>
      <c r="P26" s="175"/>
      <c r="Q26" s="176"/>
      <c r="R26" s="176"/>
      <c r="S26" s="176"/>
      <c r="T26" s="176"/>
      <c r="U26" s="176"/>
      <c r="V26" s="176"/>
      <c r="W26" s="444" t="s">
        <v>177</v>
      </c>
      <c r="X26" s="445"/>
      <c r="Y26" s="445"/>
      <c r="Z26" s="445"/>
      <c r="AA26" s="445"/>
      <c r="AB26" s="445"/>
      <c r="AC26" s="445"/>
      <c r="AD26" s="442">
        <f>ROUNDDOWN(AD25,-3)</f>
        <v>0</v>
      </c>
      <c r="AE26" s="443"/>
      <c r="AF26" s="443"/>
      <c r="AG26" s="443"/>
      <c r="AH26" s="443"/>
      <c r="AI26" s="443"/>
      <c r="AJ26" s="356" t="s">
        <v>100</v>
      </c>
      <c r="AK26" s="357"/>
    </row>
    <row r="27" spans="1:40">
      <c r="A27" s="185"/>
      <c r="B27" s="185"/>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row>
    <row r="28" spans="1:40" ht="42" customHeight="1" thickBot="1">
      <c r="A28" s="19"/>
      <c r="B28" s="19"/>
      <c r="C28" s="19"/>
      <c r="D28" s="19"/>
      <c r="E28" s="19"/>
      <c r="F28" s="20"/>
      <c r="G28" s="20"/>
      <c r="H28" s="20"/>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row>
    <row r="29" spans="1:40" ht="24.75" customHeight="1" thickBot="1">
      <c r="A29" s="359" t="s">
        <v>101</v>
      </c>
      <c r="B29" s="360"/>
      <c r="C29" s="360"/>
      <c r="D29" s="360"/>
      <c r="E29" s="360"/>
      <c r="F29" s="360"/>
      <c r="G29" s="360"/>
      <c r="H29" s="360"/>
      <c r="I29" s="360"/>
      <c r="J29" s="360"/>
      <c r="K29" s="360"/>
      <c r="L29" s="360"/>
      <c r="M29" s="360"/>
      <c r="N29" s="360"/>
      <c r="O29" s="360"/>
      <c r="P29" s="360"/>
      <c r="Q29" s="360"/>
      <c r="R29" s="360"/>
      <c r="S29" s="360"/>
      <c r="T29" s="360"/>
      <c r="U29" s="360"/>
      <c r="V29" s="360"/>
      <c r="W29" s="360"/>
      <c r="X29" s="360"/>
      <c r="Y29" s="360"/>
      <c r="Z29" s="360"/>
      <c r="AA29" s="360"/>
      <c r="AB29" s="360"/>
      <c r="AC29" s="360"/>
      <c r="AD29" s="360"/>
      <c r="AE29" s="360"/>
      <c r="AF29" s="360"/>
      <c r="AG29" s="360"/>
      <c r="AH29" s="360"/>
      <c r="AI29" s="360"/>
      <c r="AJ29" s="360"/>
      <c r="AK29" s="361"/>
      <c r="AN29" s="139" t="str">
        <f>IF(COUNTIF(A30:A33,"○")=4,"OK","NG")</f>
        <v>NG</v>
      </c>
    </row>
    <row r="30" spans="1:40" s="5" customFormat="1" ht="29.25" customHeight="1">
      <c r="A30" s="167"/>
      <c r="B30" s="362" t="s">
        <v>193</v>
      </c>
      <c r="C30" s="362"/>
      <c r="D30" s="362"/>
      <c r="E30" s="362"/>
      <c r="F30" s="362"/>
      <c r="G30" s="362"/>
      <c r="H30" s="362"/>
      <c r="I30" s="362"/>
      <c r="J30" s="362"/>
      <c r="K30" s="362"/>
      <c r="L30" s="362"/>
      <c r="M30" s="362"/>
      <c r="N30" s="362"/>
      <c r="O30" s="362"/>
      <c r="P30" s="362"/>
      <c r="Q30" s="362"/>
      <c r="R30" s="362"/>
      <c r="S30" s="362"/>
      <c r="T30" s="362"/>
      <c r="U30" s="362"/>
      <c r="V30" s="362"/>
      <c r="W30" s="362"/>
      <c r="X30" s="362"/>
      <c r="Y30" s="362"/>
      <c r="Z30" s="362"/>
      <c r="AA30" s="362"/>
      <c r="AB30" s="362"/>
      <c r="AC30" s="362"/>
      <c r="AD30" s="362"/>
      <c r="AE30" s="362"/>
      <c r="AF30" s="362"/>
      <c r="AG30" s="362"/>
      <c r="AH30" s="362"/>
      <c r="AI30" s="362"/>
      <c r="AJ30" s="362"/>
      <c r="AK30" s="363"/>
      <c r="AN30" s="137"/>
    </row>
    <row r="31" spans="1:40" s="5" customFormat="1" ht="25.5" customHeight="1">
      <c r="A31" s="187"/>
      <c r="B31" s="364" t="s">
        <v>172</v>
      </c>
      <c r="C31" s="364"/>
      <c r="D31" s="364"/>
      <c r="E31" s="364"/>
      <c r="F31" s="364"/>
      <c r="G31" s="364"/>
      <c r="H31" s="364"/>
      <c r="I31" s="364"/>
      <c r="J31" s="364"/>
      <c r="K31" s="364"/>
      <c r="L31" s="364"/>
      <c r="M31" s="364"/>
      <c r="N31" s="364"/>
      <c r="O31" s="364"/>
      <c r="P31" s="364"/>
      <c r="Q31" s="364"/>
      <c r="R31" s="364"/>
      <c r="S31" s="364"/>
      <c r="T31" s="364"/>
      <c r="U31" s="364"/>
      <c r="V31" s="364"/>
      <c r="W31" s="364"/>
      <c r="X31" s="364"/>
      <c r="Y31" s="364"/>
      <c r="Z31" s="364"/>
      <c r="AA31" s="364"/>
      <c r="AB31" s="364"/>
      <c r="AC31" s="364"/>
      <c r="AD31" s="364"/>
      <c r="AE31" s="364"/>
      <c r="AF31" s="364"/>
      <c r="AG31" s="364"/>
      <c r="AH31" s="364"/>
      <c r="AI31" s="364"/>
      <c r="AJ31" s="364"/>
      <c r="AK31" s="365"/>
      <c r="AN31" s="137"/>
    </row>
    <row r="32" spans="1:40" ht="25.5" customHeight="1">
      <c r="A32" s="187"/>
      <c r="B32" s="364" t="s">
        <v>171</v>
      </c>
      <c r="C32" s="364"/>
      <c r="D32" s="364"/>
      <c r="E32" s="364"/>
      <c r="F32" s="364"/>
      <c r="G32" s="364"/>
      <c r="H32" s="364"/>
      <c r="I32" s="364"/>
      <c r="J32" s="364"/>
      <c r="K32" s="364"/>
      <c r="L32" s="364"/>
      <c r="M32" s="364"/>
      <c r="N32" s="364"/>
      <c r="O32" s="364"/>
      <c r="P32" s="364"/>
      <c r="Q32" s="364"/>
      <c r="R32" s="364"/>
      <c r="S32" s="364"/>
      <c r="T32" s="364"/>
      <c r="U32" s="364"/>
      <c r="V32" s="364"/>
      <c r="W32" s="364"/>
      <c r="X32" s="364"/>
      <c r="Y32" s="364"/>
      <c r="Z32" s="364"/>
      <c r="AA32" s="364"/>
      <c r="AB32" s="364"/>
      <c r="AC32" s="364"/>
      <c r="AD32" s="364"/>
      <c r="AE32" s="364"/>
      <c r="AF32" s="364"/>
      <c r="AG32" s="364"/>
      <c r="AH32" s="364"/>
      <c r="AI32" s="364"/>
      <c r="AJ32" s="364"/>
      <c r="AK32" s="365"/>
    </row>
    <row r="33" spans="1:41" ht="25.5" customHeight="1" thickBot="1">
      <c r="A33" s="186"/>
      <c r="B33" s="366" t="s">
        <v>178</v>
      </c>
      <c r="C33" s="366"/>
      <c r="D33" s="366"/>
      <c r="E33" s="366"/>
      <c r="F33" s="366"/>
      <c r="G33" s="366"/>
      <c r="H33" s="366"/>
      <c r="I33" s="366"/>
      <c r="J33" s="366"/>
      <c r="K33" s="366"/>
      <c r="L33" s="366"/>
      <c r="M33" s="366"/>
      <c r="N33" s="366"/>
      <c r="O33" s="366"/>
      <c r="P33" s="366"/>
      <c r="Q33" s="366"/>
      <c r="R33" s="366"/>
      <c r="S33" s="366"/>
      <c r="T33" s="366"/>
      <c r="U33" s="366"/>
      <c r="V33" s="366"/>
      <c r="W33" s="366"/>
      <c r="X33" s="366"/>
      <c r="Y33" s="366"/>
      <c r="Z33" s="366"/>
      <c r="AA33" s="366"/>
      <c r="AB33" s="366"/>
      <c r="AC33" s="366"/>
      <c r="AD33" s="366"/>
      <c r="AE33" s="366"/>
      <c r="AF33" s="366"/>
      <c r="AG33" s="366"/>
      <c r="AH33" s="366"/>
      <c r="AI33" s="366"/>
      <c r="AJ33" s="366"/>
      <c r="AK33" s="367"/>
    </row>
    <row r="34" spans="1:41" ht="25.5" customHeight="1" thickBot="1">
      <c r="A34" s="179"/>
      <c r="B34" s="178"/>
      <c r="C34" s="178"/>
      <c r="D34" s="178"/>
      <c r="E34" s="178"/>
      <c r="F34" s="178"/>
      <c r="G34" s="178"/>
      <c r="H34" s="178"/>
      <c r="I34" s="178"/>
      <c r="J34" s="178"/>
      <c r="K34" s="178"/>
      <c r="L34" s="178"/>
      <c r="M34" s="178"/>
      <c r="N34" s="178"/>
      <c r="O34" s="178"/>
      <c r="P34" s="178"/>
      <c r="Q34" s="178"/>
      <c r="R34" s="178"/>
      <c r="S34" s="178"/>
      <c r="T34" s="178"/>
      <c r="U34" s="178"/>
      <c r="V34" s="178"/>
      <c r="W34" s="178"/>
      <c r="X34" s="178"/>
      <c r="Y34" s="178"/>
      <c r="Z34" s="178"/>
      <c r="AA34" s="178"/>
      <c r="AB34" s="178"/>
      <c r="AC34" s="178"/>
      <c r="AD34" s="178"/>
      <c r="AE34" s="178"/>
      <c r="AF34" s="178"/>
      <c r="AG34" s="178"/>
      <c r="AH34" s="178"/>
      <c r="AI34" s="178"/>
      <c r="AJ34" s="178"/>
      <c r="AK34" s="178"/>
    </row>
    <row r="35" spans="1:41" ht="21.75" customHeight="1" thickBot="1">
      <c r="A35" s="358" t="s">
        <v>116</v>
      </c>
      <c r="B35" s="358"/>
      <c r="C35" s="358"/>
      <c r="D35" s="358"/>
      <c r="E35" s="358"/>
      <c r="F35" s="358"/>
      <c r="G35" s="358"/>
      <c r="H35" s="358"/>
      <c r="I35" s="358"/>
      <c r="J35" s="358"/>
      <c r="K35" s="358"/>
      <c r="L35" s="358"/>
      <c r="M35" s="358"/>
      <c r="N35" s="358"/>
      <c r="O35" s="358"/>
      <c r="P35" s="358"/>
      <c r="Q35" s="358"/>
      <c r="R35" s="358"/>
      <c r="S35" s="358"/>
      <c r="T35" s="358"/>
      <c r="U35" s="358"/>
      <c r="V35" s="358"/>
      <c r="W35" s="358"/>
      <c r="X35" s="358"/>
      <c r="Y35" s="358"/>
      <c r="Z35" s="358"/>
      <c r="AA35" s="358"/>
      <c r="AB35" s="358"/>
      <c r="AC35" s="358"/>
      <c r="AD35" s="358"/>
      <c r="AE35" s="358"/>
      <c r="AF35" s="358"/>
      <c r="AG35" s="358"/>
      <c r="AH35" s="358"/>
      <c r="AI35" s="358"/>
      <c r="AJ35" s="358"/>
      <c r="AK35" s="358"/>
      <c r="AN35" s="147" t="str">
        <f>IF(AN29="OK","○",IF(AN29="NG","×",""))</f>
        <v>×</v>
      </c>
      <c r="AO35" s="138"/>
    </row>
    <row r="36" spans="1:41" ht="22.5" customHeight="1">
      <c r="A36" s="15"/>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row>
    <row r="37" spans="1:41" s="15" customFormat="1" ht="18.75" customHeight="1">
      <c r="AN37" s="17"/>
    </row>
    <row r="38" spans="1:41" s="15" customFormat="1" ht="18.75" hidden="1" customHeight="1">
      <c r="C38" s="17" t="s">
        <v>96</v>
      </c>
      <c r="AN38" s="17"/>
    </row>
    <row r="39" spans="1:41" s="15" customFormat="1" ht="18.75" hidden="1" customHeight="1">
      <c r="A39" s="15">
        <v>1</v>
      </c>
      <c r="B39" s="30" t="s">
        <v>123</v>
      </c>
      <c r="C39" s="18">
        <v>200000</v>
      </c>
      <c r="D39" s="15" t="s">
        <v>58</v>
      </c>
      <c r="E39" s="16"/>
      <c r="AN39" s="17"/>
    </row>
    <row r="40" spans="1:41" s="15" customFormat="1" ht="18.75" hidden="1" customHeight="1">
      <c r="A40" s="15">
        <v>2</v>
      </c>
      <c r="B40" s="30" t="s">
        <v>124</v>
      </c>
      <c r="C40" s="18">
        <v>230000</v>
      </c>
      <c r="D40" s="15" t="s">
        <v>58</v>
      </c>
      <c r="E40" s="16"/>
      <c r="AN40" s="17"/>
    </row>
    <row r="41" spans="1:41" s="15" customFormat="1" ht="18.75" hidden="1" customHeight="1">
      <c r="A41" s="15">
        <v>3</v>
      </c>
      <c r="B41" s="30" t="s">
        <v>125</v>
      </c>
      <c r="C41" s="18">
        <v>250000</v>
      </c>
      <c r="D41" s="15" t="s">
        <v>58</v>
      </c>
      <c r="E41" s="16"/>
      <c r="AN41" s="17"/>
    </row>
    <row r="42" spans="1:41" s="15" customFormat="1" ht="18.75" hidden="1" customHeight="1">
      <c r="A42" s="15">
        <v>4</v>
      </c>
      <c r="B42" s="30" t="s">
        <v>126</v>
      </c>
      <c r="C42" s="18">
        <v>200000</v>
      </c>
      <c r="D42" s="15" t="s">
        <v>58</v>
      </c>
      <c r="E42" s="16"/>
      <c r="AN42" s="17"/>
    </row>
    <row r="43" spans="1:41" s="15" customFormat="1" ht="18.75" hidden="1" customHeight="1">
      <c r="A43" s="15">
        <v>5</v>
      </c>
      <c r="B43" s="30" t="s">
        <v>122</v>
      </c>
      <c r="C43" s="18">
        <v>200000</v>
      </c>
      <c r="D43" s="15" t="s">
        <v>58</v>
      </c>
      <c r="E43" s="16"/>
      <c r="AN43" s="17"/>
    </row>
    <row r="44" spans="1:41" s="15" customFormat="1" ht="18.75" hidden="1" customHeight="1">
      <c r="A44" s="15">
        <v>6</v>
      </c>
      <c r="B44" s="30" t="s">
        <v>128</v>
      </c>
      <c r="C44" s="18">
        <v>200000</v>
      </c>
      <c r="D44" s="15" t="s">
        <v>58</v>
      </c>
      <c r="E44" s="16"/>
      <c r="AN44" s="17"/>
    </row>
    <row r="45" spans="1:41" s="15" customFormat="1" ht="18.75" hidden="1" customHeight="1">
      <c r="A45" s="15">
        <v>7</v>
      </c>
      <c r="B45" s="30" t="s">
        <v>129</v>
      </c>
      <c r="C45" s="18">
        <v>230000</v>
      </c>
      <c r="D45" s="15" t="s">
        <v>58</v>
      </c>
      <c r="E45" s="16"/>
      <c r="AN45" s="17"/>
    </row>
    <row r="46" spans="1:41" s="15" customFormat="1" ht="18.75" hidden="1" customHeight="1">
      <c r="A46" s="15">
        <v>8</v>
      </c>
      <c r="B46" s="30" t="s">
        <v>130</v>
      </c>
      <c r="C46" s="18">
        <v>250000</v>
      </c>
      <c r="D46" s="15" t="s">
        <v>58</v>
      </c>
      <c r="E46" s="16"/>
      <c r="AN46" s="17"/>
    </row>
    <row r="47" spans="1:41" s="15" customFormat="1" ht="18.75" hidden="1" customHeight="1">
      <c r="A47" s="15">
        <v>9</v>
      </c>
      <c r="B47" s="30" t="s">
        <v>24</v>
      </c>
      <c r="C47" s="18">
        <v>250000</v>
      </c>
      <c r="D47" s="15" t="s">
        <v>58</v>
      </c>
      <c r="E47" s="16"/>
      <c r="AN47" s="17"/>
    </row>
    <row r="48" spans="1:41" s="15" customFormat="1" ht="18.75" hidden="1" customHeight="1">
      <c r="A48" s="15">
        <v>10</v>
      </c>
      <c r="B48" s="30" t="s">
        <v>131</v>
      </c>
      <c r="C48" s="18">
        <v>200000</v>
      </c>
      <c r="D48" s="15" t="s">
        <v>58</v>
      </c>
      <c r="E48" s="16"/>
      <c r="AN48" s="17"/>
    </row>
    <row r="49" spans="1:40" s="15" customFormat="1" ht="18.75" hidden="1" customHeight="1">
      <c r="A49" s="15">
        <v>11</v>
      </c>
      <c r="B49" s="15" t="s">
        <v>97</v>
      </c>
      <c r="C49" s="18">
        <v>250000</v>
      </c>
      <c r="D49" s="15" t="s">
        <v>58</v>
      </c>
      <c r="E49" s="16"/>
      <c r="AN49" s="17"/>
    </row>
    <row r="50" spans="1:40" s="15" customFormat="1" ht="18.75" hidden="1" customHeight="1">
      <c r="A50" s="15">
        <v>12</v>
      </c>
      <c r="B50" s="15" t="s">
        <v>59</v>
      </c>
      <c r="C50" s="18">
        <v>60000</v>
      </c>
      <c r="D50" s="15" t="s">
        <v>58</v>
      </c>
      <c r="E50" s="16"/>
      <c r="AN50" s="17"/>
    </row>
    <row r="51" spans="1:40" s="15" customFormat="1" ht="18.75" hidden="1" customHeight="1">
      <c r="A51" s="15">
        <v>13</v>
      </c>
      <c r="B51" s="15" t="s">
        <v>60</v>
      </c>
      <c r="C51" s="18">
        <v>80000</v>
      </c>
      <c r="D51" s="15" t="s">
        <v>58</v>
      </c>
      <c r="E51" s="16"/>
      <c r="AN51" s="17"/>
    </row>
    <row r="52" spans="1:40" s="15" customFormat="1" ht="18.75" hidden="1" customHeight="1">
      <c r="A52" s="15">
        <v>14</v>
      </c>
      <c r="B52" s="15" t="s">
        <v>61</v>
      </c>
      <c r="C52" s="18">
        <v>100000</v>
      </c>
      <c r="D52" s="15" t="s">
        <v>58</v>
      </c>
      <c r="E52" s="16"/>
      <c r="AN52" s="17"/>
    </row>
    <row r="53" spans="1:40" s="15" customFormat="1" ht="18.75" hidden="1" customHeight="1">
      <c r="A53" s="15">
        <v>15</v>
      </c>
      <c r="B53" s="15" t="s">
        <v>132</v>
      </c>
      <c r="C53" s="18">
        <v>60000</v>
      </c>
      <c r="D53" s="15" t="s">
        <v>58</v>
      </c>
      <c r="E53" s="16"/>
      <c r="AN53" s="17"/>
    </row>
    <row r="54" spans="1:40" s="15" customFormat="1" ht="18.75" hidden="1" customHeight="1">
      <c r="A54" s="15">
        <v>16</v>
      </c>
      <c r="B54" s="15" t="s">
        <v>133</v>
      </c>
      <c r="C54" s="18">
        <v>20000</v>
      </c>
      <c r="D54" s="15" t="s">
        <v>58</v>
      </c>
      <c r="E54" s="16"/>
      <c r="AN54" s="17"/>
    </row>
    <row r="55" spans="1:40" s="15" customFormat="1" ht="18.75" hidden="1" customHeight="1">
      <c r="A55" s="15">
        <v>17</v>
      </c>
      <c r="B55" s="15" t="s">
        <v>134</v>
      </c>
      <c r="C55" s="18">
        <v>20000</v>
      </c>
      <c r="D55" s="15" t="s">
        <v>58</v>
      </c>
      <c r="E55" s="16"/>
      <c r="AN55" s="17"/>
    </row>
    <row r="56" spans="1:40" s="15" customFormat="1" ht="18.75" hidden="1" customHeight="1">
      <c r="A56" s="15">
        <v>18</v>
      </c>
      <c r="B56" s="15" t="s">
        <v>135</v>
      </c>
      <c r="C56" s="18">
        <v>20000</v>
      </c>
      <c r="D56" s="15" t="s">
        <v>58</v>
      </c>
      <c r="E56" s="16"/>
      <c r="AN56" s="17"/>
    </row>
    <row r="57" spans="1:40" s="15" customFormat="1" ht="18.75" hidden="1" customHeight="1">
      <c r="A57" s="15">
        <v>19</v>
      </c>
      <c r="B57" s="15" t="s">
        <v>136</v>
      </c>
      <c r="C57" s="18">
        <v>20000</v>
      </c>
      <c r="D57" s="15" t="s">
        <v>58</v>
      </c>
      <c r="E57" s="16"/>
      <c r="AN57" s="17"/>
    </row>
    <row r="58" spans="1:40" s="15" customFormat="1" ht="18.75" hidden="1" customHeight="1">
      <c r="A58" s="15">
        <v>20</v>
      </c>
      <c r="B58" s="15" t="s">
        <v>62</v>
      </c>
      <c r="C58" s="18">
        <v>700000</v>
      </c>
      <c r="D58" s="15" t="s">
        <v>98</v>
      </c>
      <c r="E58" s="16"/>
      <c r="AN58" s="17"/>
    </row>
    <row r="59" spans="1:40" s="15" customFormat="1" ht="18.75" hidden="1" customHeight="1">
      <c r="A59" s="15">
        <v>21</v>
      </c>
      <c r="B59" s="15" t="s">
        <v>63</v>
      </c>
      <c r="C59" s="18">
        <v>900000</v>
      </c>
      <c r="D59" s="15" t="s">
        <v>98</v>
      </c>
      <c r="E59" s="16"/>
      <c r="AN59" s="17"/>
    </row>
    <row r="60" spans="1:40" s="15" customFormat="1" ht="18.75" hidden="1" customHeight="1">
      <c r="A60" s="15">
        <v>22</v>
      </c>
      <c r="B60" s="15" t="s">
        <v>64</v>
      </c>
      <c r="C60" s="18">
        <v>1100000</v>
      </c>
      <c r="D60" s="15" t="s">
        <v>98</v>
      </c>
      <c r="E60" s="16"/>
      <c r="AN60" s="17"/>
    </row>
    <row r="61" spans="1:40" s="15" customFormat="1" ht="18.75" hidden="1" customHeight="1">
      <c r="A61" s="15">
        <v>23</v>
      </c>
      <c r="B61" s="15" t="s">
        <v>65</v>
      </c>
      <c r="C61" s="18">
        <v>1300000</v>
      </c>
      <c r="D61" s="15" t="s">
        <v>98</v>
      </c>
      <c r="E61" s="16"/>
      <c r="AN61" s="17"/>
    </row>
    <row r="62" spans="1:40" s="15" customFormat="1" ht="18.75" hidden="1" customHeight="1">
      <c r="A62" s="15">
        <v>24</v>
      </c>
      <c r="B62" s="15" t="s">
        <v>66</v>
      </c>
      <c r="C62" s="18">
        <v>1500000</v>
      </c>
      <c r="D62" s="15" t="s">
        <v>98</v>
      </c>
      <c r="E62" s="16"/>
      <c r="AN62" s="17"/>
    </row>
    <row r="63" spans="1:40" s="15" customFormat="1" ht="18.75" hidden="1" customHeight="1">
      <c r="A63" s="15">
        <v>25</v>
      </c>
      <c r="B63" s="15" t="s">
        <v>67</v>
      </c>
      <c r="C63" s="18">
        <v>200000</v>
      </c>
      <c r="D63" s="15" t="s">
        <v>98</v>
      </c>
      <c r="E63" s="16"/>
      <c r="AN63" s="17"/>
    </row>
    <row r="64" spans="1:40" s="15" customFormat="1" ht="18.75" hidden="1" customHeight="1">
      <c r="A64" s="15">
        <v>26</v>
      </c>
      <c r="B64" s="15" t="s">
        <v>137</v>
      </c>
      <c r="C64" s="18">
        <v>250000</v>
      </c>
      <c r="D64" s="15" t="s">
        <v>98</v>
      </c>
      <c r="E64" s="16"/>
      <c r="AN64" s="17"/>
    </row>
    <row r="65" spans="1:40" s="15" customFormat="1" ht="18.75" hidden="1" customHeight="1">
      <c r="A65" s="15">
        <v>27</v>
      </c>
      <c r="B65" s="15" t="s">
        <v>68</v>
      </c>
      <c r="C65" s="18">
        <v>700000</v>
      </c>
      <c r="D65" s="15" t="s">
        <v>98</v>
      </c>
      <c r="E65" s="16"/>
      <c r="AN65" s="17"/>
    </row>
    <row r="66" spans="1:40" s="15" customFormat="1" ht="18.75" hidden="1" customHeight="1">
      <c r="A66" s="15">
        <v>28</v>
      </c>
      <c r="B66" s="15" t="s">
        <v>69</v>
      </c>
      <c r="C66" s="18">
        <v>900000</v>
      </c>
      <c r="D66" s="15" t="s">
        <v>98</v>
      </c>
      <c r="E66" s="16"/>
      <c r="AN66" s="17"/>
    </row>
    <row r="67" spans="1:40" s="15" customFormat="1" ht="18.75" hidden="1" customHeight="1">
      <c r="A67" s="15">
        <v>29</v>
      </c>
      <c r="B67" s="15" t="s">
        <v>70</v>
      </c>
      <c r="C67" s="18">
        <v>1100000</v>
      </c>
      <c r="D67" s="15" t="s">
        <v>98</v>
      </c>
      <c r="E67" s="16"/>
      <c r="AN67" s="17"/>
    </row>
    <row r="68" spans="1:40" s="15" customFormat="1" ht="18.75" hidden="1" customHeight="1">
      <c r="A68" s="15">
        <v>30</v>
      </c>
      <c r="B68" s="15" t="s">
        <v>71</v>
      </c>
      <c r="C68" s="18">
        <v>1300000</v>
      </c>
      <c r="D68" s="15" t="s">
        <v>98</v>
      </c>
      <c r="E68" s="16"/>
      <c r="AN68" s="17"/>
    </row>
    <row r="69" spans="1:40" s="15" customFormat="1" ht="18.75" hidden="1" customHeight="1">
      <c r="A69" s="15">
        <v>31</v>
      </c>
      <c r="B69" s="15" t="s">
        <v>72</v>
      </c>
      <c r="C69" s="18">
        <v>1500000</v>
      </c>
      <c r="D69" s="15" t="s">
        <v>98</v>
      </c>
      <c r="E69" s="16"/>
      <c r="AN69" s="17"/>
    </row>
    <row r="70" spans="1:40" s="15" customFormat="1" ht="18.75" hidden="1" customHeight="1">
      <c r="A70" s="15">
        <v>32</v>
      </c>
      <c r="B70" s="15" t="s">
        <v>79</v>
      </c>
      <c r="C70" s="18">
        <v>200000</v>
      </c>
      <c r="D70" s="15" t="s">
        <v>98</v>
      </c>
      <c r="E70" s="16"/>
      <c r="AN70" s="17"/>
    </row>
    <row r="71" spans="1:40" s="15" customFormat="1" ht="18.75" hidden="1" customHeight="1">
      <c r="A71" s="15">
        <v>33</v>
      </c>
      <c r="B71" s="15" t="s">
        <v>99</v>
      </c>
      <c r="C71" s="18">
        <v>250000</v>
      </c>
      <c r="D71" s="15" t="s">
        <v>98</v>
      </c>
      <c r="E71" s="16"/>
      <c r="AN71" s="17"/>
    </row>
    <row r="72" spans="1:40" s="15" customFormat="1" ht="18.75" hidden="1" customHeight="1">
      <c r="A72" s="15">
        <v>34</v>
      </c>
      <c r="B72" s="15" t="s">
        <v>138</v>
      </c>
      <c r="C72" s="18">
        <v>700000</v>
      </c>
      <c r="D72" s="15" t="s">
        <v>98</v>
      </c>
      <c r="E72" s="16"/>
      <c r="AN72" s="17"/>
    </row>
    <row r="73" spans="1:40" s="15" customFormat="1" ht="18.75" hidden="1" customHeight="1">
      <c r="A73" s="15">
        <v>35</v>
      </c>
      <c r="B73" s="15" t="s">
        <v>112</v>
      </c>
      <c r="C73" s="18">
        <v>900000</v>
      </c>
      <c r="D73" s="15" t="s">
        <v>98</v>
      </c>
      <c r="E73" s="16"/>
      <c r="AN73" s="17"/>
    </row>
    <row r="74" spans="1:40" s="15" customFormat="1" ht="18.75" hidden="1" customHeight="1">
      <c r="A74" s="15">
        <v>36</v>
      </c>
      <c r="B74" s="15" t="s">
        <v>113</v>
      </c>
      <c r="C74" s="18">
        <v>1100000</v>
      </c>
      <c r="D74" s="15" t="s">
        <v>98</v>
      </c>
      <c r="E74" s="16"/>
      <c r="AN74" s="17"/>
    </row>
    <row r="75" spans="1:40" s="15" customFormat="1" ht="18.75" hidden="1" customHeight="1">
      <c r="A75" s="15">
        <v>37</v>
      </c>
      <c r="B75" s="15" t="s">
        <v>114</v>
      </c>
      <c r="C75" s="18">
        <v>1300000</v>
      </c>
      <c r="D75" s="15" t="s">
        <v>98</v>
      </c>
      <c r="E75" s="16"/>
      <c r="AN75" s="17"/>
    </row>
    <row r="76" spans="1:40" s="15" customFormat="1" ht="18.75" hidden="1" customHeight="1">
      <c r="A76" s="15">
        <v>38</v>
      </c>
      <c r="B76" s="15" t="s">
        <v>115</v>
      </c>
      <c r="C76" s="18">
        <v>1500000</v>
      </c>
      <c r="D76" s="15" t="s">
        <v>98</v>
      </c>
      <c r="E76" s="16"/>
      <c r="AN76" s="17"/>
    </row>
  </sheetData>
  <mergeCells count="83">
    <mergeCell ref="AN1:AU2"/>
    <mergeCell ref="A3:A9"/>
    <mergeCell ref="J3:AD3"/>
    <mergeCell ref="AE3:AK3"/>
    <mergeCell ref="J4:AD4"/>
    <mergeCell ref="AE4:AK4"/>
    <mergeCell ref="AN4:AR4"/>
    <mergeCell ref="J5:Z5"/>
    <mergeCell ref="AA5:AB5"/>
    <mergeCell ref="AC5:AD5"/>
    <mergeCell ref="AF5:AG5"/>
    <mergeCell ref="AH5:AI5"/>
    <mergeCell ref="AJ5:AK5"/>
    <mergeCell ref="AN5:AR5"/>
    <mergeCell ref="B6:I7"/>
    <mergeCell ref="O6:P6"/>
    <mergeCell ref="R6:T6"/>
    <mergeCell ref="AA6:AK6"/>
    <mergeCell ref="AR6:AR7"/>
    <mergeCell ref="J7:AK7"/>
    <mergeCell ref="A13:G13"/>
    <mergeCell ref="H13:Q13"/>
    <mergeCell ref="S13:AB13"/>
    <mergeCell ref="AD13:AK13"/>
    <mergeCell ref="J8:P8"/>
    <mergeCell ref="Q8:W8"/>
    <mergeCell ref="X8:AA8"/>
    <mergeCell ref="AB8:AK8"/>
    <mergeCell ref="J9:AK9"/>
    <mergeCell ref="S11:V11"/>
    <mergeCell ref="W11:AA11"/>
    <mergeCell ref="AB11:AC11"/>
    <mergeCell ref="AD11:AE11"/>
    <mergeCell ref="AF11:AI11"/>
    <mergeCell ref="AJ11:AK11"/>
    <mergeCell ref="A12:G12"/>
    <mergeCell ref="H12:R12"/>
    <mergeCell ref="S12:AC12"/>
    <mergeCell ref="AD12:AK12"/>
    <mergeCell ref="A14:G14"/>
    <mergeCell ref="H14:Q14"/>
    <mergeCell ref="S14:AB14"/>
    <mergeCell ref="AD14:AK14"/>
    <mergeCell ref="A15:G15"/>
    <mergeCell ref="H15:Q15"/>
    <mergeCell ref="S15:AB15"/>
    <mergeCell ref="AD15:AK15"/>
    <mergeCell ref="A16:G16"/>
    <mergeCell ref="H16:Q16"/>
    <mergeCell ref="S16:AB16"/>
    <mergeCell ref="AD16:AK16"/>
    <mergeCell ref="A17:G17"/>
    <mergeCell ref="H17:Q17"/>
    <mergeCell ref="S17:AB17"/>
    <mergeCell ref="AD17:AI17"/>
    <mergeCell ref="AJ17:AK17"/>
    <mergeCell ref="A25:AC25"/>
    <mergeCell ref="AD25:AI25"/>
    <mergeCell ref="AJ25:AK25"/>
    <mergeCell ref="A18:G18"/>
    <mergeCell ref="H18:Q18"/>
    <mergeCell ref="S18:AB18"/>
    <mergeCell ref="AD18:AI18"/>
    <mergeCell ref="AJ18:AK18"/>
    <mergeCell ref="A19:G19"/>
    <mergeCell ref="H19:Q19"/>
    <mergeCell ref="S19:AB19"/>
    <mergeCell ref="AD19:AI19"/>
    <mergeCell ref="AJ19:AK19"/>
    <mergeCell ref="A20:AC20"/>
    <mergeCell ref="AD20:AI20"/>
    <mergeCell ref="AJ20:AK20"/>
    <mergeCell ref="A21:AK21"/>
    <mergeCell ref="A22:AK22"/>
    <mergeCell ref="B32:AK32"/>
    <mergeCell ref="B33:AK33"/>
    <mergeCell ref="A35:AK35"/>
    <mergeCell ref="W26:AC26"/>
    <mergeCell ref="AD26:AI26"/>
    <mergeCell ref="AJ26:AK26"/>
    <mergeCell ref="A29:AK29"/>
    <mergeCell ref="B30:AK30"/>
    <mergeCell ref="B31:AK31"/>
  </mergeCells>
  <phoneticPr fontId="3"/>
  <dataValidations count="7">
    <dataValidation type="list" allowBlank="1" showInputMessage="1" showErrorMessage="1" sqref="J5:Z5">
      <formula1>$B$39:$B$76</formula1>
    </dataValidation>
    <dataValidation type="list" imeMode="disabled" allowBlank="1" showInputMessage="1" showErrorMessage="1" sqref="A30:A34">
      <formula1>"○"</formula1>
    </dataValidation>
    <dataValidation imeMode="halfAlpha" allowBlank="1" showInputMessage="1" showErrorMessage="1" sqref="AE5:AF5"/>
    <dataValidation type="textLength" imeMode="disabled" operator="equal" allowBlank="1" showInputMessage="1" showErrorMessage="1" errorTitle="事業所番号" error="10桁で入力してください。" sqref="AE4:AK4">
      <formula1>10</formula1>
    </dataValidation>
    <dataValidation imeMode="disabled" allowBlank="1" showInputMessage="1" showErrorMessage="1" sqref="O6:P6 R6:T6 Q8:W8 AH5:AI5 AC5:AD5"/>
    <dataValidation imeMode="halfKatakana" allowBlank="1" showInputMessage="1" showErrorMessage="1" sqref="J3:AD3"/>
    <dataValidation type="whole" allowBlank="1" showInputMessage="1" showErrorMessage="1" error="所要額が1,000円未満の場合は申請できません。" sqref="AF11">
      <formula1>1000</formula1>
      <formula2>1E+28</formula2>
    </dataValidation>
  </dataValidations>
  <pageMargins left="0.70866141732283472" right="0.15748031496062992" top="0.74803149606299213" bottom="0.23622047244094491" header="0.31496062992125984" footer="0.31496062992125984"/>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76"/>
  <sheetViews>
    <sheetView zoomScaleNormal="100" workbookViewId="0"/>
  </sheetViews>
  <sheetFormatPr defaultColWidth="2.25" defaultRowHeight="13.5"/>
  <cols>
    <col min="1" max="1" width="5.25" style="4" customWidth="1"/>
    <col min="2" max="7" width="3.625" style="4" customWidth="1"/>
    <col min="8" max="17" width="2" style="4" customWidth="1"/>
    <col min="18" max="18" width="2.625" style="4" customWidth="1"/>
    <col min="19" max="28" width="2" style="4" customWidth="1"/>
    <col min="29" max="30" width="2.625" style="4" customWidth="1"/>
    <col min="31" max="31" width="2.875" style="4" customWidth="1"/>
    <col min="32" max="33" width="2.5" style="4" customWidth="1"/>
    <col min="34" max="35" width="2.625" style="4" customWidth="1"/>
    <col min="36" max="37" width="1.625" style="4" customWidth="1"/>
    <col min="38" max="38" width="2.25" style="4"/>
    <col min="39" max="39" width="2.25" style="4" customWidth="1"/>
    <col min="40" max="40" width="20.5" style="136" bestFit="1" customWidth="1"/>
    <col min="41" max="41" width="9.125" style="4" customWidth="1"/>
    <col min="42" max="45" width="2.25" style="4" customWidth="1"/>
    <col min="46" max="16384" width="2.25" style="4"/>
  </cols>
  <sheetData>
    <row r="1" spans="1:47">
      <c r="A1" s="149" t="s">
        <v>176</v>
      </c>
      <c r="AN1" s="412" t="s">
        <v>140</v>
      </c>
      <c r="AO1" s="412"/>
      <c r="AP1" s="412"/>
      <c r="AQ1" s="412"/>
      <c r="AR1" s="412"/>
      <c r="AS1" s="412"/>
      <c r="AT1" s="412"/>
      <c r="AU1" s="412"/>
    </row>
    <row r="2" spans="1:47" ht="14.25" thickBot="1">
      <c r="AN2" s="412"/>
      <c r="AO2" s="412"/>
      <c r="AP2" s="412"/>
      <c r="AQ2" s="412"/>
      <c r="AR2" s="412"/>
      <c r="AS2" s="412"/>
      <c r="AT2" s="412"/>
      <c r="AU2" s="412"/>
    </row>
    <row r="3" spans="1:47" s="5" customFormat="1" ht="12" customHeight="1">
      <c r="A3" s="379" t="s">
        <v>28</v>
      </c>
      <c r="B3" s="25" t="s">
        <v>0</v>
      </c>
      <c r="C3" s="21"/>
      <c r="D3" s="21"/>
      <c r="E3" s="22"/>
      <c r="F3" s="22"/>
      <c r="G3" s="22"/>
      <c r="H3" s="22"/>
      <c r="I3" s="32"/>
      <c r="J3" s="382"/>
      <c r="K3" s="382"/>
      <c r="L3" s="382"/>
      <c r="M3" s="382"/>
      <c r="N3" s="382"/>
      <c r="O3" s="382"/>
      <c r="P3" s="382"/>
      <c r="Q3" s="382"/>
      <c r="R3" s="382"/>
      <c r="S3" s="382"/>
      <c r="T3" s="382"/>
      <c r="U3" s="382"/>
      <c r="V3" s="382"/>
      <c r="W3" s="382"/>
      <c r="X3" s="382"/>
      <c r="Y3" s="382"/>
      <c r="Z3" s="382"/>
      <c r="AA3" s="382"/>
      <c r="AB3" s="382"/>
      <c r="AC3" s="382"/>
      <c r="AD3" s="383"/>
      <c r="AE3" s="384" t="s">
        <v>162</v>
      </c>
      <c r="AF3" s="385"/>
      <c r="AG3" s="385"/>
      <c r="AH3" s="385"/>
      <c r="AI3" s="385"/>
      <c r="AJ3" s="385"/>
      <c r="AK3" s="386"/>
      <c r="AN3" s="137"/>
    </row>
    <row r="4" spans="1:47" s="5" customFormat="1" ht="20.25" customHeight="1">
      <c r="A4" s="380"/>
      <c r="B4" s="26" t="s">
        <v>26</v>
      </c>
      <c r="C4" s="6"/>
      <c r="D4" s="6"/>
      <c r="E4" s="7"/>
      <c r="F4" s="7"/>
      <c r="G4" s="7"/>
      <c r="H4" s="7"/>
      <c r="I4" s="33"/>
      <c r="J4" s="387"/>
      <c r="K4" s="388"/>
      <c r="L4" s="388"/>
      <c r="M4" s="388"/>
      <c r="N4" s="388"/>
      <c r="O4" s="388"/>
      <c r="P4" s="388"/>
      <c r="Q4" s="388"/>
      <c r="R4" s="388"/>
      <c r="S4" s="388"/>
      <c r="T4" s="388"/>
      <c r="U4" s="388"/>
      <c r="V4" s="388"/>
      <c r="W4" s="388"/>
      <c r="X4" s="388"/>
      <c r="Y4" s="388"/>
      <c r="Z4" s="388"/>
      <c r="AA4" s="388"/>
      <c r="AB4" s="388"/>
      <c r="AC4" s="388"/>
      <c r="AD4" s="389"/>
      <c r="AE4" s="390"/>
      <c r="AF4" s="391"/>
      <c r="AG4" s="391"/>
      <c r="AH4" s="391"/>
      <c r="AI4" s="391"/>
      <c r="AJ4" s="391"/>
      <c r="AK4" s="392"/>
      <c r="AN4" s="416"/>
      <c r="AO4" s="416"/>
      <c r="AP4" s="416"/>
      <c r="AQ4" s="416"/>
      <c r="AR4" s="416"/>
    </row>
    <row r="5" spans="1:47" s="5" customFormat="1" ht="26.25" customHeight="1">
      <c r="A5" s="380"/>
      <c r="B5" s="27" t="s">
        <v>46</v>
      </c>
      <c r="C5" s="14"/>
      <c r="D5" s="14"/>
      <c r="E5" s="8"/>
      <c r="F5" s="8"/>
      <c r="G5" s="8"/>
      <c r="H5" s="8"/>
      <c r="I5" s="34"/>
      <c r="J5" s="417"/>
      <c r="K5" s="417"/>
      <c r="L5" s="417"/>
      <c r="M5" s="417"/>
      <c r="N5" s="417"/>
      <c r="O5" s="417"/>
      <c r="P5" s="417"/>
      <c r="Q5" s="417"/>
      <c r="R5" s="417"/>
      <c r="S5" s="417"/>
      <c r="T5" s="417"/>
      <c r="U5" s="417"/>
      <c r="V5" s="417"/>
      <c r="W5" s="417"/>
      <c r="X5" s="417"/>
      <c r="Y5" s="417"/>
      <c r="Z5" s="418"/>
      <c r="AA5" s="419" t="s">
        <v>39</v>
      </c>
      <c r="AB5" s="420"/>
      <c r="AC5" s="421"/>
      <c r="AD5" s="421"/>
      <c r="AE5" s="133" t="s">
        <v>106</v>
      </c>
      <c r="AF5" s="422" t="s">
        <v>109</v>
      </c>
      <c r="AG5" s="423"/>
      <c r="AH5" s="393"/>
      <c r="AI5" s="393"/>
      <c r="AJ5" s="394" t="s">
        <v>107</v>
      </c>
      <c r="AK5" s="395"/>
      <c r="AN5" s="424" t="s">
        <v>108</v>
      </c>
      <c r="AO5" s="416"/>
      <c r="AP5" s="416"/>
      <c r="AQ5" s="416"/>
      <c r="AR5" s="416"/>
    </row>
    <row r="6" spans="1:47" s="5" customFormat="1" ht="17.25" customHeight="1">
      <c r="A6" s="380"/>
      <c r="B6" s="396" t="s">
        <v>40</v>
      </c>
      <c r="C6" s="397"/>
      <c r="D6" s="397"/>
      <c r="E6" s="397"/>
      <c r="F6" s="397"/>
      <c r="G6" s="397"/>
      <c r="H6" s="397"/>
      <c r="I6" s="398"/>
      <c r="J6" s="9" t="s">
        <v>6</v>
      </c>
      <c r="K6" s="9"/>
      <c r="L6" s="9"/>
      <c r="M6" s="9"/>
      <c r="N6" s="9"/>
      <c r="O6" s="402"/>
      <c r="P6" s="402"/>
      <c r="Q6" s="173" t="s">
        <v>169</v>
      </c>
      <c r="R6" s="402"/>
      <c r="S6" s="402"/>
      <c r="T6" s="402"/>
      <c r="U6" s="9" t="s">
        <v>8</v>
      </c>
      <c r="V6" s="9"/>
      <c r="W6" s="9"/>
      <c r="X6" s="9"/>
      <c r="Y6" s="9"/>
      <c r="Z6" s="9"/>
      <c r="AA6" s="403"/>
      <c r="AB6" s="403"/>
      <c r="AC6" s="403"/>
      <c r="AD6" s="403"/>
      <c r="AE6" s="403"/>
      <c r="AF6" s="403"/>
      <c r="AG6" s="403"/>
      <c r="AH6" s="403"/>
      <c r="AI6" s="403"/>
      <c r="AJ6" s="403"/>
      <c r="AK6" s="404"/>
      <c r="AN6" s="213"/>
      <c r="AO6" s="3"/>
      <c r="AP6" s="3"/>
      <c r="AQ6" s="3"/>
      <c r="AR6" s="425"/>
    </row>
    <row r="7" spans="1:47" s="5" customFormat="1" ht="20.25" customHeight="1">
      <c r="A7" s="380"/>
      <c r="B7" s="399"/>
      <c r="C7" s="400"/>
      <c r="D7" s="400"/>
      <c r="E7" s="400"/>
      <c r="F7" s="400"/>
      <c r="G7" s="400"/>
      <c r="H7" s="400"/>
      <c r="I7" s="401"/>
      <c r="J7" s="387"/>
      <c r="K7" s="388"/>
      <c r="L7" s="388"/>
      <c r="M7" s="388"/>
      <c r="N7" s="388"/>
      <c r="O7" s="388"/>
      <c r="P7" s="388"/>
      <c r="Q7" s="388"/>
      <c r="R7" s="388"/>
      <c r="S7" s="388"/>
      <c r="T7" s="388"/>
      <c r="U7" s="388"/>
      <c r="V7" s="388"/>
      <c r="W7" s="388"/>
      <c r="X7" s="388"/>
      <c r="Y7" s="388"/>
      <c r="Z7" s="388"/>
      <c r="AA7" s="388"/>
      <c r="AB7" s="388"/>
      <c r="AC7" s="388"/>
      <c r="AD7" s="388"/>
      <c r="AE7" s="388"/>
      <c r="AF7" s="388"/>
      <c r="AG7" s="388"/>
      <c r="AH7" s="388"/>
      <c r="AI7" s="388"/>
      <c r="AJ7" s="388"/>
      <c r="AK7" s="405"/>
      <c r="AN7" s="213"/>
      <c r="AO7" s="3"/>
      <c r="AP7" s="3"/>
      <c r="AQ7" s="3"/>
      <c r="AR7" s="425"/>
    </row>
    <row r="8" spans="1:47" s="5" customFormat="1" ht="21" customHeight="1">
      <c r="A8" s="380"/>
      <c r="B8" s="28" t="s">
        <v>9</v>
      </c>
      <c r="C8" s="212"/>
      <c r="D8" s="212"/>
      <c r="E8" s="10"/>
      <c r="F8" s="10"/>
      <c r="G8" s="10"/>
      <c r="H8" s="10"/>
      <c r="I8" s="11"/>
      <c r="J8" s="426" t="s">
        <v>10</v>
      </c>
      <c r="K8" s="394"/>
      <c r="L8" s="394"/>
      <c r="M8" s="394"/>
      <c r="N8" s="394"/>
      <c r="O8" s="394"/>
      <c r="P8" s="427"/>
      <c r="Q8" s="406"/>
      <c r="R8" s="407"/>
      <c r="S8" s="407"/>
      <c r="T8" s="407"/>
      <c r="U8" s="407"/>
      <c r="V8" s="407"/>
      <c r="W8" s="408"/>
      <c r="X8" s="426" t="s">
        <v>35</v>
      </c>
      <c r="Y8" s="394"/>
      <c r="Z8" s="394"/>
      <c r="AA8" s="427"/>
      <c r="AB8" s="413"/>
      <c r="AC8" s="414"/>
      <c r="AD8" s="414"/>
      <c r="AE8" s="414"/>
      <c r="AF8" s="414"/>
      <c r="AG8" s="414"/>
      <c r="AH8" s="414"/>
      <c r="AI8" s="414"/>
      <c r="AJ8" s="414"/>
      <c r="AK8" s="415"/>
      <c r="AN8" s="137"/>
    </row>
    <row r="9" spans="1:47" s="5" customFormat="1" ht="20.25" customHeight="1" thickBot="1">
      <c r="A9" s="381"/>
      <c r="B9" s="29" t="s">
        <v>27</v>
      </c>
      <c r="C9" s="23"/>
      <c r="D9" s="23"/>
      <c r="E9" s="24"/>
      <c r="F9" s="24"/>
      <c r="G9" s="24"/>
      <c r="H9" s="24"/>
      <c r="I9" s="31"/>
      <c r="J9" s="409"/>
      <c r="K9" s="410"/>
      <c r="L9" s="410"/>
      <c r="M9" s="410"/>
      <c r="N9" s="410"/>
      <c r="O9" s="410"/>
      <c r="P9" s="410"/>
      <c r="Q9" s="410"/>
      <c r="R9" s="410"/>
      <c r="S9" s="410"/>
      <c r="T9" s="410"/>
      <c r="U9" s="410"/>
      <c r="V9" s="410"/>
      <c r="W9" s="410"/>
      <c r="X9" s="410"/>
      <c r="Y9" s="410"/>
      <c r="Z9" s="410"/>
      <c r="AA9" s="410"/>
      <c r="AB9" s="410"/>
      <c r="AC9" s="410"/>
      <c r="AD9" s="410"/>
      <c r="AE9" s="410"/>
      <c r="AF9" s="410"/>
      <c r="AG9" s="410"/>
      <c r="AH9" s="410"/>
      <c r="AI9" s="410"/>
      <c r="AJ9" s="410"/>
      <c r="AK9" s="411"/>
      <c r="AN9" s="137"/>
    </row>
    <row r="10" spans="1:47" s="5" customFormat="1" ht="19.5" customHeight="1">
      <c r="A10" s="3"/>
      <c r="B10" s="3"/>
      <c r="C10" s="3"/>
      <c r="D10" s="3"/>
      <c r="E10" s="3"/>
      <c r="F10" s="3"/>
      <c r="G10" s="3"/>
      <c r="H10" s="2"/>
      <c r="I10" s="8"/>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N10" s="137"/>
    </row>
    <row r="11" spans="1:47" s="5" customFormat="1" ht="20.25" customHeight="1" thickBot="1">
      <c r="A11" s="13" t="s">
        <v>196</v>
      </c>
      <c r="B11" s="1"/>
      <c r="C11" s="3"/>
      <c r="D11" s="3"/>
      <c r="E11" s="3"/>
      <c r="F11" s="3"/>
      <c r="G11" s="3"/>
      <c r="H11" s="2"/>
      <c r="I11" s="8"/>
      <c r="J11" s="14"/>
      <c r="K11" s="14"/>
      <c r="L11" s="14"/>
      <c r="M11" s="14"/>
      <c r="N11" s="14"/>
      <c r="O11" s="14"/>
      <c r="P11" s="14"/>
      <c r="Q11" s="14"/>
      <c r="R11" s="14"/>
      <c r="S11" s="348" t="s">
        <v>42</v>
      </c>
      <c r="T11" s="349"/>
      <c r="U11" s="349"/>
      <c r="V11" s="350"/>
      <c r="W11" s="351" t="str">
        <f>IF(J5="","",VLOOKUP(J5,$B$39:$C$76,2,0))</f>
        <v/>
      </c>
      <c r="X11" s="352"/>
      <c r="Y11" s="352"/>
      <c r="Z11" s="352"/>
      <c r="AA11" s="352"/>
      <c r="AB11" s="349" t="s">
        <v>100</v>
      </c>
      <c r="AC11" s="350"/>
      <c r="AD11" s="348" t="s">
        <v>29</v>
      </c>
      <c r="AE11" s="350"/>
      <c r="AF11" s="446">
        <f>ROUNDDOWN($AD$20/2,0)</f>
        <v>0</v>
      </c>
      <c r="AG11" s="447"/>
      <c r="AH11" s="447"/>
      <c r="AI11" s="447"/>
      <c r="AJ11" s="353" t="s">
        <v>100</v>
      </c>
      <c r="AK11" s="354"/>
      <c r="AN11" s="137"/>
    </row>
    <row r="12" spans="1:47" ht="30.75" customHeight="1" thickBot="1">
      <c r="A12" s="428" t="s">
        <v>161</v>
      </c>
      <c r="B12" s="356"/>
      <c r="C12" s="356"/>
      <c r="D12" s="356"/>
      <c r="E12" s="356"/>
      <c r="F12" s="356"/>
      <c r="G12" s="429"/>
      <c r="H12" s="355" t="s">
        <v>182</v>
      </c>
      <c r="I12" s="436"/>
      <c r="J12" s="436"/>
      <c r="K12" s="436"/>
      <c r="L12" s="436"/>
      <c r="M12" s="436"/>
      <c r="N12" s="436"/>
      <c r="O12" s="436"/>
      <c r="P12" s="436"/>
      <c r="Q12" s="436"/>
      <c r="R12" s="436"/>
      <c r="S12" s="436" t="s">
        <v>183</v>
      </c>
      <c r="T12" s="436"/>
      <c r="U12" s="436"/>
      <c r="V12" s="436"/>
      <c r="W12" s="436"/>
      <c r="X12" s="436"/>
      <c r="Y12" s="436"/>
      <c r="Z12" s="436"/>
      <c r="AA12" s="436"/>
      <c r="AB12" s="436"/>
      <c r="AC12" s="437"/>
      <c r="AD12" s="355" t="s">
        <v>184</v>
      </c>
      <c r="AE12" s="356"/>
      <c r="AF12" s="356"/>
      <c r="AG12" s="356"/>
      <c r="AH12" s="356"/>
      <c r="AI12" s="356"/>
      <c r="AJ12" s="356"/>
      <c r="AK12" s="357"/>
    </row>
    <row r="13" spans="1:47" ht="24" customHeight="1">
      <c r="A13" s="430" t="s">
        <v>185</v>
      </c>
      <c r="B13" s="431"/>
      <c r="C13" s="431"/>
      <c r="D13" s="431"/>
      <c r="E13" s="431"/>
      <c r="F13" s="431"/>
      <c r="G13" s="432"/>
      <c r="H13" s="438"/>
      <c r="I13" s="439"/>
      <c r="J13" s="439"/>
      <c r="K13" s="439"/>
      <c r="L13" s="439"/>
      <c r="M13" s="439"/>
      <c r="N13" s="439"/>
      <c r="O13" s="439"/>
      <c r="P13" s="439"/>
      <c r="Q13" s="439"/>
      <c r="R13" s="182" t="s">
        <v>100</v>
      </c>
      <c r="S13" s="439"/>
      <c r="T13" s="439"/>
      <c r="U13" s="439"/>
      <c r="V13" s="439"/>
      <c r="W13" s="439"/>
      <c r="X13" s="439"/>
      <c r="Y13" s="439"/>
      <c r="Z13" s="439"/>
      <c r="AA13" s="439"/>
      <c r="AB13" s="439"/>
      <c r="AC13" s="174" t="s">
        <v>100</v>
      </c>
      <c r="AD13" s="452"/>
      <c r="AE13" s="453"/>
      <c r="AF13" s="453"/>
      <c r="AG13" s="453"/>
      <c r="AH13" s="453"/>
      <c r="AI13" s="453"/>
      <c r="AJ13" s="453"/>
      <c r="AK13" s="454"/>
    </row>
    <row r="14" spans="1:47" ht="24" customHeight="1">
      <c r="A14" s="433" t="s">
        <v>186</v>
      </c>
      <c r="B14" s="434"/>
      <c r="C14" s="434"/>
      <c r="D14" s="434"/>
      <c r="E14" s="434"/>
      <c r="F14" s="434"/>
      <c r="G14" s="435"/>
      <c r="H14" s="440"/>
      <c r="I14" s="441"/>
      <c r="J14" s="441"/>
      <c r="K14" s="441"/>
      <c r="L14" s="441"/>
      <c r="M14" s="441"/>
      <c r="N14" s="441"/>
      <c r="O14" s="441"/>
      <c r="P14" s="441"/>
      <c r="Q14" s="441"/>
      <c r="R14" s="183" t="s">
        <v>100</v>
      </c>
      <c r="S14" s="441"/>
      <c r="T14" s="441"/>
      <c r="U14" s="441"/>
      <c r="V14" s="441"/>
      <c r="W14" s="441"/>
      <c r="X14" s="441"/>
      <c r="Y14" s="441"/>
      <c r="Z14" s="441"/>
      <c r="AA14" s="441"/>
      <c r="AB14" s="441"/>
      <c r="AC14" s="184" t="s">
        <v>100</v>
      </c>
      <c r="AD14" s="455"/>
      <c r="AE14" s="456"/>
      <c r="AF14" s="456"/>
      <c r="AG14" s="456"/>
      <c r="AH14" s="456"/>
      <c r="AI14" s="456"/>
      <c r="AJ14" s="456"/>
      <c r="AK14" s="457"/>
    </row>
    <row r="15" spans="1:47" ht="24" customHeight="1">
      <c r="A15" s="433" t="s">
        <v>187</v>
      </c>
      <c r="B15" s="434"/>
      <c r="C15" s="434"/>
      <c r="D15" s="434"/>
      <c r="E15" s="434"/>
      <c r="F15" s="434"/>
      <c r="G15" s="435"/>
      <c r="H15" s="440"/>
      <c r="I15" s="441"/>
      <c r="J15" s="441"/>
      <c r="K15" s="441"/>
      <c r="L15" s="441"/>
      <c r="M15" s="441"/>
      <c r="N15" s="441"/>
      <c r="O15" s="441"/>
      <c r="P15" s="441"/>
      <c r="Q15" s="441"/>
      <c r="R15" s="183" t="s">
        <v>100</v>
      </c>
      <c r="S15" s="441"/>
      <c r="T15" s="441"/>
      <c r="U15" s="441"/>
      <c r="V15" s="441"/>
      <c r="W15" s="441"/>
      <c r="X15" s="441"/>
      <c r="Y15" s="441"/>
      <c r="Z15" s="441"/>
      <c r="AA15" s="441"/>
      <c r="AB15" s="441"/>
      <c r="AC15" s="184" t="s">
        <v>100</v>
      </c>
      <c r="AD15" s="455"/>
      <c r="AE15" s="456"/>
      <c r="AF15" s="456"/>
      <c r="AG15" s="456"/>
      <c r="AH15" s="456"/>
      <c r="AI15" s="456"/>
      <c r="AJ15" s="456"/>
      <c r="AK15" s="457"/>
    </row>
    <row r="16" spans="1:47" ht="24" customHeight="1">
      <c r="A16" s="337" t="s">
        <v>188</v>
      </c>
      <c r="B16" s="338"/>
      <c r="C16" s="338"/>
      <c r="D16" s="338"/>
      <c r="E16" s="338"/>
      <c r="F16" s="338"/>
      <c r="G16" s="339"/>
      <c r="H16" s="340"/>
      <c r="I16" s="341"/>
      <c r="J16" s="341"/>
      <c r="K16" s="341"/>
      <c r="L16" s="341"/>
      <c r="M16" s="341"/>
      <c r="N16" s="341"/>
      <c r="O16" s="341"/>
      <c r="P16" s="341"/>
      <c r="Q16" s="341"/>
      <c r="R16" s="181" t="s">
        <v>100</v>
      </c>
      <c r="S16" s="341"/>
      <c r="T16" s="341"/>
      <c r="U16" s="341"/>
      <c r="V16" s="341"/>
      <c r="W16" s="341"/>
      <c r="X16" s="341"/>
      <c r="Y16" s="341"/>
      <c r="Z16" s="341"/>
      <c r="AA16" s="341"/>
      <c r="AB16" s="341"/>
      <c r="AC16" s="177" t="s">
        <v>100</v>
      </c>
      <c r="AD16" s="458"/>
      <c r="AE16" s="459"/>
      <c r="AF16" s="459"/>
      <c r="AG16" s="459"/>
      <c r="AH16" s="459"/>
      <c r="AI16" s="459"/>
      <c r="AJ16" s="459"/>
      <c r="AK16" s="460"/>
    </row>
    <row r="17" spans="1:40" ht="24" customHeight="1">
      <c r="A17" s="337" t="s">
        <v>191</v>
      </c>
      <c r="B17" s="338"/>
      <c r="C17" s="338"/>
      <c r="D17" s="338"/>
      <c r="E17" s="338"/>
      <c r="F17" s="338"/>
      <c r="G17" s="339"/>
      <c r="H17" s="344">
        <f>SUM(H13:Q16)</f>
        <v>0</v>
      </c>
      <c r="I17" s="345"/>
      <c r="J17" s="345"/>
      <c r="K17" s="345"/>
      <c r="L17" s="345"/>
      <c r="M17" s="345"/>
      <c r="N17" s="345"/>
      <c r="O17" s="345"/>
      <c r="P17" s="345"/>
      <c r="Q17" s="345"/>
      <c r="R17" s="211" t="s">
        <v>100</v>
      </c>
      <c r="S17" s="346">
        <f>SUM(S13:AB16)</f>
        <v>0</v>
      </c>
      <c r="T17" s="346"/>
      <c r="U17" s="346"/>
      <c r="V17" s="346"/>
      <c r="W17" s="346"/>
      <c r="X17" s="346"/>
      <c r="Y17" s="346"/>
      <c r="Z17" s="346"/>
      <c r="AA17" s="346"/>
      <c r="AB17" s="346"/>
      <c r="AC17" s="172" t="s">
        <v>100</v>
      </c>
      <c r="AD17" s="344">
        <f>IF(H17-S17&lt;0,0,H17-S17)</f>
        <v>0</v>
      </c>
      <c r="AE17" s="345"/>
      <c r="AF17" s="345"/>
      <c r="AG17" s="345"/>
      <c r="AH17" s="345"/>
      <c r="AI17" s="345"/>
      <c r="AJ17" s="342" t="s">
        <v>100</v>
      </c>
      <c r="AK17" s="343"/>
    </row>
    <row r="18" spans="1:40" ht="24" customHeight="1">
      <c r="A18" s="334" t="s">
        <v>189</v>
      </c>
      <c r="B18" s="335"/>
      <c r="C18" s="335"/>
      <c r="D18" s="335"/>
      <c r="E18" s="335"/>
      <c r="F18" s="335"/>
      <c r="G18" s="336"/>
      <c r="H18" s="340"/>
      <c r="I18" s="341"/>
      <c r="J18" s="341"/>
      <c r="K18" s="341"/>
      <c r="L18" s="341"/>
      <c r="M18" s="341"/>
      <c r="N18" s="341"/>
      <c r="O18" s="341"/>
      <c r="P18" s="341"/>
      <c r="Q18" s="341"/>
      <c r="R18" s="211" t="s">
        <v>100</v>
      </c>
      <c r="S18" s="347"/>
      <c r="T18" s="347"/>
      <c r="U18" s="347"/>
      <c r="V18" s="347"/>
      <c r="W18" s="347"/>
      <c r="X18" s="347"/>
      <c r="Y18" s="347"/>
      <c r="Z18" s="347"/>
      <c r="AA18" s="347"/>
      <c r="AB18" s="347"/>
      <c r="AC18" s="172" t="s">
        <v>100</v>
      </c>
      <c r="AD18" s="344">
        <f>IF(H18-S18&lt;0,0,H18-S18)</f>
        <v>0</v>
      </c>
      <c r="AE18" s="345"/>
      <c r="AF18" s="345"/>
      <c r="AG18" s="345"/>
      <c r="AH18" s="345"/>
      <c r="AI18" s="345"/>
      <c r="AJ18" s="342" t="s">
        <v>100</v>
      </c>
      <c r="AK18" s="343"/>
    </row>
    <row r="19" spans="1:40" ht="24" customHeight="1" thickBot="1">
      <c r="A19" s="461" t="s">
        <v>190</v>
      </c>
      <c r="B19" s="462"/>
      <c r="C19" s="462"/>
      <c r="D19" s="462"/>
      <c r="E19" s="462"/>
      <c r="F19" s="462"/>
      <c r="G19" s="463"/>
      <c r="H19" s="328"/>
      <c r="I19" s="329"/>
      <c r="J19" s="329"/>
      <c r="K19" s="329"/>
      <c r="L19" s="329"/>
      <c r="M19" s="329"/>
      <c r="N19" s="329"/>
      <c r="O19" s="329"/>
      <c r="P19" s="329"/>
      <c r="Q19" s="329"/>
      <c r="R19" s="181" t="s">
        <v>100</v>
      </c>
      <c r="S19" s="329"/>
      <c r="T19" s="329"/>
      <c r="U19" s="329"/>
      <c r="V19" s="329"/>
      <c r="W19" s="329"/>
      <c r="X19" s="329"/>
      <c r="Y19" s="329"/>
      <c r="Z19" s="329"/>
      <c r="AA19" s="329"/>
      <c r="AB19" s="329"/>
      <c r="AC19" s="177" t="s">
        <v>100</v>
      </c>
      <c r="AD19" s="330">
        <f>IF(H19-S19&lt;0,0,H19-S19)</f>
        <v>0</v>
      </c>
      <c r="AE19" s="331"/>
      <c r="AF19" s="331"/>
      <c r="AG19" s="331"/>
      <c r="AH19" s="331"/>
      <c r="AI19" s="331"/>
      <c r="AJ19" s="332" t="s">
        <v>100</v>
      </c>
      <c r="AK19" s="333"/>
    </row>
    <row r="20" spans="1:40" ht="22.5" customHeight="1" thickTop="1" thickBot="1">
      <c r="A20" s="448" t="s">
        <v>170</v>
      </c>
      <c r="B20" s="449"/>
      <c r="C20" s="449"/>
      <c r="D20" s="449"/>
      <c r="E20" s="449"/>
      <c r="F20" s="449"/>
      <c r="G20" s="449"/>
      <c r="H20" s="449"/>
      <c r="I20" s="449"/>
      <c r="J20" s="449"/>
      <c r="K20" s="449"/>
      <c r="L20" s="449"/>
      <c r="M20" s="449"/>
      <c r="N20" s="449"/>
      <c r="O20" s="449"/>
      <c r="P20" s="449"/>
      <c r="Q20" s="449"/>
      <c r="R20" s="449"/>
      <c r="S20" s="449"/>
      <c r="T20" s="449"/>
      <c r="U20" s="449"/>
      <c r="V20" s="449"/>
      <c r="W20" s="449"/>
      <c r="X20" s="449"/>
      <c r="Y20" s="449"/>
      <c r="Z20" s="449"/>
      <c r="AA20" s="449"/>
      <c r="AB20" s="449"/>
      <c r="AC20" s="450"/>
      <c r="AD20" s="377">
        <f>AD19+AD18+AD17</f>
        <v>0</v>
      </c>
      <c r="AE20" s="378"/>
      <c r="AF20" s="378"/>
      <c r="AG20" s="378"/>
      <c r="AH20" s="378"/>
      <c r="AI20" s="378"/>
      <c r="AJ20" s="375" t="s">
        <v>100</v>
      </c>
      <c r="AK20" s="376"/>
    </row>
    <row r="21" spans="1:40">
      <c r="A21" s="451" t="s">
        <v>194</v>
      </c>
      <c r="B21" s="451"/>
      <c r="C21" s="451"/>
      <c r="D21" s="451"/>
      <c r="E21" s="451"/>
      <c r="F21" s="451"/>
      <c r="G21" s="451"/>
      <c r="H21" s="451"/>
      <c r="I21" s="451"/>
      <c r="J21" s="451"/>
      <c r="K21" s="451"/>
      <c r="L21" s="451"/>
      <c r="M21" s="451"/>
      <c r="N21" s="451"/>
      <c r="O21" s="451"/>
      <c r="P21" s="451"/>
      <c r="Q21" s="451"/>
      <c r="R21" s="451"/>
      <c r="S21" s="451"/>
      <c r="T21" s="451"/>
      <c r="U21" s="451"/>
      <c r="V21" s="451"/>
      <c r="W21" s="451"/>
      <c r="X21" s="451"/>
      <c r="Y21" s="451"/>
      <c r="Z21" s="451"/>
      <c r="AA21" s="451"/>
      <c r="AB21" s="451"/>
      <c r="AC21" s="451"/>
      <c r="AD21" s="451"/>
      <c r="AE21" s="451"/>
      <c r="AF21" s="451"/>
      <c r="AG21" s="451"/>
      <c r="AH21" s="451"/>
      <c r="AI21" s="451"/>
      <c r="AJ21" s="451"/>
      <c r="AK21" s="451"/>
    </row>
    <row r="22" spans="1:40" ht="25.5" customHeight="1">
      <c r="A22" s="374" t="s">
        <v>195</v>
      </c>
      <c r="B22" s="374"/>
      <c r="C22" s="374"/>
      <c r="D22" s="374"/>
      <c r="E22" s="374"/>
      <c r="F22" s="374"/>
      <c r="G22" s="374"/>
      <c r="H22" s="374"/>
      <c r="I22" s="374"/>
      <c r="J22" s="374"/>
      <c r="K22" s="374"/>
      <c r="L22" s="374"/>
      <c r="M22" s="374"/>
      <c r="N22" s="374"/>
      <c r="O22" s="374"/>
      <c r="P22" s="374"/>
      <c r="Q22" s="374"/>
      <c r="R22" s="374"/>
      <c r="S22" s="374"/>
      <c r="T22" s="374"/>
      <c r="U22" s="374"/>
      <c r="V22" s="374"/>
      <c r="W22" s="374"/>
      <c r="X22" s="374"/>
      <c r="Y22" s="374"/>
      <c r="Z22" s="374"/>
      <c r="AA22" s="374"/>
      <c r="AB22" s="374"/>
      <c r="AC22" s="374"/>
      <c r="AD22" s="374"/>
      <c r="AE22" s="374"/>
      <c r="AF22" s="374"/>
      <c r="AG22" s="374"/>
      <c r="AH22" s="374"/>
      <c r="AI22" s="374"/>
      <c r="AJ22" s="374"/>
      <c r="AK22" s="374"/>
    </row>
    <row r="23" spans="1:40" ht="13.5" customHeight="1">
      <c r="A23" s="19"/>
      <c r="B23" s="19"/>
      <c r="C23" s="19"/>
      <c r="D23" s="19"/>
      <c r="E23" s="19"/>
      <c r="F23" s="169"/>
      <c r="G23" s="169"/>
      <c r="H23" s="169"/>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row>
    <row r="24" spans="1:40" ht="22.5" customHeight="1" thickBot="1">
      <c r="A24" s="13" t="s">
        <v>197</v>
      </c>
      <c r="B24" s="19"/>
      <c r="C24" s="19"/>
      <c r="D24" s="19"/>
      <c r="E24" s="19"/>
      <c r="F24" s="169"/>
      <c r="G24" s="169"/>
      <c r="H24" s="169"/>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row>
    <row r="25" spans="1:40" ht="22.5" customHeight="1" thickBot="1">
      <c r="A25" s="372" t="s">
        <v>198</v>
      </c>
      <c r="B25" s="373"/>
      <c r="C25" s="373"/>
      <c r="D25" s="373"/>
      <c r="E25" s="373"/>
      <c r="F25" s="373"/>
      <c r="G25" s="373"/>
      <c r="H25" s="373"/>
      <c r="I25" s="373"/>
      <c r="J25" s="373"/>
      <c r="K25" s="373"/>
      <c r="L25" s="373"/>
      <c r="M25" s="373"/>
      <c r="N25" s="373"/>
      <c r="O25" s="373"/>
      <c r="P25" s="373"/>
      <c r="Q25" s="373"/>
      <c r="R25" s="373"/>
      <c r="S25" s="373"/>
      <c r="T25" s="373"/>
      <c r="U25" s="373"/>
      <c r="V25" s="373"/>
      <c r="W25" s="373"/>
      <c r="X25" s="373"/>
      <c r="Y25" s="373"/>
      <c r="Z25" s="373"/>
      <c r="AA25" s="373"/>
      <c r="AB25" s="373"/>
      <c r="AC25" s="373"/>
      <c r="AD25" s="368">
        <f>MIN(W11,AF11)</f>
        <v>0</v>
      </c>
      <c r="AE25" s="369"/>
      <c r="AF25" s="369"/>
      <c r="AG25" s="369"/>
      <c r="AH25" s="369"/>
      <c r="AI25" s="369"/>
      <c r="AJ25" s="370" t="s">
        <v>100</v>
      </c>
      <c r="AK25" s="371"/>
    </row>
    <row r="26" spans="1:40" ht="30.75" customHeight="1" thickBot="1">
      <c r="A26" s="175"/>
      <c r="B26" s="175"/>
      <c r="C26" s="175"/>
      <c r="D26" s="175"/>
      <c r="E26" s="175"/>
      <c r="F26" s="175"/>
      <c r="G26" s="175"/>
      <c r="H26" s="175"/>
      <c r="I26" s="175"/>
      <c r="J26" s="175"/>
      <c r="K26" s="175"/>
      <c r="L26" s="175"/>
      <c r="M26" s="175"/>
      <c r="N26" s="175"/>
      <c r="O26" s="175"/>
      <c r="P26" s="175"/>
      <c r="Q26" s="176"/>
      <c r="R26" s="176"/>
      <c r="S26" s="176"/>
      <c r="T26" s="176"/>
      <c r="U26" s="176"/>
      <c r="V26" s="176"/>
      <c r="W26" s="444" t="s">
        <v>177</v>
      </c>
      <c r="X26" s="445"/>
      <c r="Y26" s="445"/>
      <c r="Z26" s="445"/>
      <c r="AA26" s="445"/>
      <c r="AB26" s="445"/>
      <c r="AC26" s="445"/>
      <c r="AD26" s="442">
        <f>ROUNDDOWN(AD25,-3)</f>
        <v>0</v>
      </c>
      <c r="AE26" s="443"/>
      <c r="AF26" s="443"/>
      <c r="AG26" s="443"/>
      <c r="AH26" s="443"/>
      <c r="AI26" s="443"/>
      <c r="AJ26" s="356" t="s">
        <v>100</v>
      </c>
      <c r="AK26" s="357"/>
    </row>
    <row r="27" spans="1:40">
      <c r="A27" s="185"/>
      <c r="B27" s="185"/>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row>
    <row r="28" spans="1:40" ht="42" customHeight="1" thickBot="1">
      <c r="A28" s="19"/>
      <c r="B28" s="19"/>
      <c r="C28" s="19"/>
      <c r="D28" s="19"/>
      <c r="E28" s="19"/>
      <c r="F28" s="20"/>
      <c r="G28" s="20"/>
      <c r="H28" s="20"/>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row>
    <row r="29" spans="1:40" ht="24.75" customHeight="1" thickBot="1">
      <c r="A29" s="359" t="s">
        <v>101</v>
      </c>
      <c r="B29" s="360"/>
      <c r="C29" s="360"/>
      <c r="D29" s="360"/>
      <c r="E29" s="360"/>
      <c r="F29" s="360"/>
      <c r="G29" s="360"/>
      <c r="H29" s="360"/>
      <c r="I29" s="360"/>
      <c r="J29" s="360"/>
      <c r="K29" s="360"/>
      <c r="L29" s="360"/>
      <c r="M29" s="360"/>
      <c r="N29" s="360"/>
      <c r="O29" s="360"/>
      <c r="P29" s="360"/>
      <c r="Q29" s="360"/>
      <c r="R29" s="360"/>
      <c r="S29" s="360"/>
      <c r="T29" s="360"/>
      <c r="U29" s="360"/>
      <c r="V29" s="360"/>
      <c r="W29" s="360"/>
      <c r="X29" s="360"/>
      <c r="Y29" s="360"/>
      <c r="Z29" s="360"/>
      <c r="AA29" s="360"/>
      <c r="AB29" s="360"/>
      <c r="AC29" s="360"/>
      <c r="AD29" s="360"/>
      <c r="AE29" s="360"/>
      <c r="AF29" s="360"/>
      <c r="AG29" s="360"/>
      <c r="AH29" s="360"/>
      <c r="AI29" s="360"/>
      <c r="AJ29" s="360"/>
      <c r="AK29" s="361"/>
      <c r="AN29" s="139" t="str">
        <f>IF(COUNTIF(A30:A33,"○")=4,"OK","NG")</f>
        <v>NG</v>
      </c>
    </row>
    <row r="30" spans="1:40" s="5" customFormat="1" ht="29.25" customHeight="1">
      <c r="A30" s="167"/>
      <c r="B30" s="362" t="s">
        <v>193</v>
      </c>
      <c r="C30" s="362"/>
      <c r="D30" s="362"/>
      <c r="E30" s="362"/>
      <c r="F30" s="362"/>
      <c r="G30" s="362"/>
      <c r="H30" s="362"/>
      <c r="I30" s="362"/>
      <c r="J30" s="362"/>
      <c r="K30" s="362"/>
      <c r="L30" s="362"/>
      <c r="M30" s="362"/>
      <c r="N30" s="362"/>
      <c r="O30" s="362"/>
      <c r="P30" s="362"/>
      <c r="Q30" s="362"/>
      <c r="R30" s="362"/>
      <c r="S30" s="362"/>
      <c r="T30" s="362"/>
      <c r="U30" s="362"/>
      <c r="V30" s="362"/>
      <c r="W30" s="362"/>
      <c r="X30" s="362"/>
      <c r="Y30" s="362"/>
      <c r="Z30" s="362"/>
      <c r="AA30" s="362"/>
      <c r="AB30" s="362"/>
      <c r="AC30" s="362"/>
      <c r="AD30" s="362"/>
      <c r="AE30" s="362"/>
      <c r="AF30" s="362"/>
      <c r="AG30" s="362"/>
      <c r="AH30" s="362"/>
      <c r="AI30" s="362"/>
      <c r="AJ30" s="362"/>
      <c r="AK30" s="363"/>
      <c r="AN30" s="137"/>
    </row>
    <row r="31" spans="1:40" s="5" customFormat="1" ht="25.5" customHeight="1">
      <c r="A31" s="187"/>
      <c r="B31" s="364" t="s">
        <v>172</v>
      </c>
      <c r="C31" s="364"/>
      <c r="D31" s="364"/>
      <c r="E31" s="364"/>
      <c r="F31" s="364"/>
      <c r="G31" s="364"/>
      <c r="H31" s="364"/>
      <c r="I31" s="364"/>
      <c r="J31" s="364"/>
      <c r="K31" s="364"/>
      <c r="L31" s="364"/>
      <c r="M31" s="364"/>
      <c r="N31" s="364"/>
      <c r="O31" s="364"/>
      <c r="P31" s="364"/>
      <c r="Q31" s="364"/>
      <c r="R31" s="364"/>
      <c r="S31" s="364"/>
      <c r="T31" s="364"/>
      <c r="U31" s="364"/>
      <c r="V31" s="364"/>
      <c r="W31" s="364"/>
      <c r="X31" s="364"/>
      <c r="Y31" s="364"/>
      <c r="Z31" s="364"/>
      <c r="AA31" s="364"/>
      <c r="AB31" s="364"/>
      <c r="AC31" s="364"/>
      <c r="AD31" s="364"/>
      <c r="AE31" s="364"/>
      <c r="AF31" s="364"/>
      <c r="AG31" s="364"/>
      <c r="AH31" s="364"/>
      <c r="AI31" s="364"/>
      <c r="AJ31" s="364"/>
      <c r="AK31" s="365"/>
      <c r="AN31" s="137"/>
    </row>
    <row r="32" spans="1:40" ht="25.5" customHeight="1">
      <c r="A32" s="187"/>
      <c r="B32" s="364" t="s">
        <v>171</v>
      </c>
      <c r="C32" s="364"/>
      <c r="D32" s="364"/>
      <c r="E32" s="364"/>
      <c r="F32" s="364"/>
      <c r="G32" s="364"/>
      <c r="H32" s="364"/>
      <c r="I32" s="364"/>
      <c r="J32" s="364"/>
      <c r="K32" s="364"/>
      <c r="L32" s="364"/>
      <c r="M32" s="364"/>
      <c r="N32" s="364"/>
      <c r="O32" s="364"/>
      <c r="P32" s="364"/>
      <c r="Q32" s="364"/>
      <c r="R32" s="364"/>
      <c r="S32" s="364"/>
      <c r="T32" s="364"/>
      <c r="U32" s="364"/>
      <c r="V32" s="364"/>
      <c r="W32" s="364"/>
      <c r="X32" s="364"/>
      <c r="Y32" s="364"/>
      <c r="Z32" s="364"/>
      <c r="AA32" s="364"/>
      <c r="AB32" s="364"/>
      <c r="AC32" s="364"/>
      <c r="AD32" s="364"/>
      <c r="AE32" s="364"/>
      <c r="AF32" s="364"/>
      <c r="AG32" s="364"/>
      <c r="AH32" s="364"/>
      <c r="AI32" s="364"/>
      <c r="AJ32" s="364"/>
      <c r="AK32" s="365"/>
    </row>
    <row r="33" spans="1:41" ht="25.5" customHeight="1" thickBot="1">
      <c r="A33" s="186"/>
      <c r="B33" s="366" t="s">
        <v>178</v>
      </c>
      <c r="C33" s="366"/>
      <c r="D33" s="366"/>
      <c r="E33" s="366"/>
      <c r="F33" s="366"/>
      <c r="G33" s="366"/>
      <c r="H33" s="366"/>
      <c r="I33" s="366"/>
      <c r="J33" s="366"/>
      <c r="K33" s="366"/>
      <c r="L33" s="366"/>
      <c r="M33" s="366"/>
      <c r="N33" s="366"/>
      <c r="O33" s="366"/>
      <c r="P33" s="366"/>
      <c r="Q33" s="366"/>
      <c r="R33" s="366"/>
      <c r="S33" s="366"/>
      <c r="T33" s="366"/>
      <c r="U33" s="366"/>
      <c r="V33" s="366"/>
      <c r="W33" s="366"/>
      <c r="X33" s="366"/>
      <c r="Y33" s="366"/>
      <c r="Z33" s="366"/>
      <c r="AA33" s="366"/>
      <c r="AB33" s="366"/>
      <c r="AC33" s="366"/>
      <c r="AD33" s="366"/>
      <c r="AE33" s="366"/>
      <c r="AF33" s="366"/>
      <c r="AG33" s="366"/>
      <c r="AH33" s="366"/>
      <c r="AI33" s="366"/>
      <c r="AJ33" s="366"/>
      <c r="AK33" s="367"/>
    </row>
    <row r="34" spans="1:41" ht="25.5" customHeight="1" thickBot="1">
      <c r="A34" s="179"/>
      <c r="B34" s="178"/>
      <c r="C34" s="178"/>
      <c r="D34" s="178"/>
      <c r="E34" s="178"/>
      <c r="F34" s="178"/>
      <c r="G34" s="178"/>
      <c r="H34" s="178"/>
      <c r="I34" s="178"/>
      <c r="J34" s="178"/>
      <c r="K34" s="178"/>
      <c r="L34" s="178"/>
      <c r="M34" s="178"/>
      <c r="N34" s="178"/>
      <c r="O34" s="178"/>
      <c r="P34" s="178"/>
      <c r="Q34" s="178"/>
      <c r="R34" s="178"/>
      <c r="S34" s="178"/>
      <c r="T34" s="178"/>
      <c r="U34" s="178"/>
      <c r="V34" s="178"/>
      <c r="W34" s="178"/>
      <c r="X34" s="178"/>
      <c r="Y34" s="178"/>
      <c r="Z34" s="178"/>
      <c r="AA34" s="178"/>
      <c r="AB34" s="178"/>
      <c r="AC34" s="178"/>
      <c r="AD34" s="178"/>
      <c r="AE34" s="178"/>
      <c r="AF34" s="178"/>
      <c r="AG34" s="178"/>
      <c r="AH34" s="178"/>
      <c r="AI34" s="178"/>
      <c r="AJ34" s="178"/>
      <c r="AK34" s="178"/>
    </row>
    <row r="35" spans="1:41" ht="21.75" customHeight="1" thickBot="1">
      <c r="A35" s="358" t="s">
        <v>116</v>
      </c>
      <c r="B35" s="358"/>
      <c r="C35" s="358"/>
      <c r="D35" s="358"/>
      <c r="E35" s="358"/>
      <c r="F35" s="358"/>
      <c r="G35" s="358"/>
      <c r="H35" s="358"/>
      <c r="I35" s="358"/>
      <c r="J35" s="358"/>
      <c r="K35" s="358"/>
      <c r="L35" s="358"/>
      <c r="M35" s="358"/>
      <c r="N35" s="358"/>
      <c r="O35" s="358"/>
      <c r="P35" s="358"/>
      <c r="Q35" s="358"/>
      <c r="R35" s="358"/>
      <c r="S35" s="358"/>
      <c r="T35" s="358"/>
      <c r="U35" s="358"/>
      <c r="V35" s="358"/>
      <c r="W35" s="358"/>
      <c r="X35" s="358"/>
      <c r="Y35" s="358"/>
      <c r="Z35" s="358"/>
      <c r="AA35" s="358"/>
      <c r="AB35" s="358"/>
      <c r="AC35" s="358"/>
      <c r="AD35" s="358"/>
      <c r="AE35" s="358"/>
      <c r="AF35" s="358"/>
      <c r="AG35" s="358"/>
      <c r="AH35" s="358"/>
      <c r="AI35" s="358"/>
      <c r="AJ35" s="358"/>
      <c r="AK35" s="358"/>
      <c r="AN35" s="147" t="str">
        <f>IF(AN29="OK","○",IF(AN29="NG","×",""))</f>
        <v>×</v>
      </c>
      <c r="AO35" s="138"/>
    </row>
    <row r="36" spans="1:41" ht="22.5" customHeight="1">
      <c r="A36" s="15"/>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row>
    <row r="37" spans="1:41" s="15" customFormat="1" ht="18.75" customHeight="1">
      <c r="AN37" s="17"/>
    </row>
    <row r="38" spans="1:41" s="15" customFormat="1" ht="18.75" hidden="1" customHeight="1">
      <c r="C38" s="17" t="s">
        <v>96</v>
      </c>
      <c r="AN38" s="17"/>
    </row>
    <row r="39" spans="1:41" s="15" customFormat="1" ht="18.75" hidden="1" customHeight="1">
      <c r="A39" s="15">
        <v>1</v>
      </c>
      <c r="B39" s="30" t="s">
        <v>123</v>
      </c>
      <c r="C39" s="18">
        <v>200000</v>
      </c>
      <c r="D39" s="15" t="s">
        <v>58</v>
      </c>
      <c r="E39" s="16"/>
      <c r="AN39" s="17"/>
    </row>
    <row r="40" spans="1:41" s="15" customFormat="1" ht="18.75" hidden="1" customHeight="1">
      <c r="A40" s="15">
        <v>2</v>
      </c>
      <c r="B40" s="30" t="s">
        <v>124</v>
      </c>
      <c r="C40" s="18">
        <v>230000</v>
      </c>
      <c r="D40" s="15" t="s">
        <v>58</v>
      </c>
      <c r="E40" s="16"/>
      <c r="AN40" s="17"/>
    </row>
    <row r="41" spans="1:41" s="15" customFormat="1" ht="18.75" hidden="1" customHeight="1">
      <c r="A41" s="15">
        <v>3</v>
      </c>
      <c r="B41" s="30" t="s">
        <v>125</v>
      </c>
      <c r="C41" s="18">
        <v>250000</v>
      </c>
      <c r="D41" s="15" t="s">
        <v>58</v>
      </c>
      <c r="E41" s="16"/>
      <c r="AN41" s="17"/>
    </row>
    <row r="42" spans="1:41" s="15" customFormat="1" ht="18.75" hidden="1" customHeight="1">
      <c r="A42" s="15">
        <v>4</v>
      </c>
      <c r="B42" s="30" t="s">
        <v>126</v>
      </c>
      <c r="C42" s="18">
        <v>200000</v>
      </c>
      <c r="D42" s="15" t="s">
        <v>58</v>
      </c>
      <c r="E42" s="16"/>
      <c r="AN42" s="17"/>
    </row>
    <row r="43" spans="1:41" s="15" customFormat="1" ht="18.75" hidden="1" customHeight="1">
      <c r="A43" s="15">
        <v>5</v>
      </c>
      <c r="B43" s="30" t="s">
        <v>122</v>
      </c>
      <c r="C43" s="18">
        <v>200000</v>
      </c>
      <c r="D43" s="15" t="s">
        <v>58</v>
      </c>
      <c r="E43" s="16"/>
      <c r="AN43" s="17"/>
    </row>
    <row r="44" spans="1:41" s="15" customFormat="1" ht="18.75" hidden="1" customHeight="1">
      <c r="A44" s="15">
        <v>6</v>
      </c>
      <c r="B44" s="30" t="s">
        <v>128</v>
      </c>
      <c r="C44" s="18">
        <v>200000</v>
      </c>
      <c r="D44" s="15" t="s">
        <v>58</v>
      </c>
      <c r="E44" s="16"/>
      <c r="AN44" s="17"/>
    </row>
    <row r="45" spans="1:41" s="15" customFormat="1" ht="18.75" hidden="1" customHeight="1">
      <c r="A45" s="15">
        <v>7</v>
      </c>
      <c r="B45" s="30" t="s">
        <v>129</v>
      </c>
      <c r="C45" s="18">
        <v>230000</v>
      </c>
      <c r="D45" s="15" t="s">
        <v>58</v>
      </c>
      <c r="E45" s="16"/>
      <c r="AN45" s="17"/>
    </row>
    <row r="46" spans="1:41" s="15" customFormat="1" ht="18.75" hidden="1" customHeight="1">
      <c r="A46" s="15">
        <v>8</v>
      </c>
      <c r="B46" s="30" t="s">
        <v>130</v>
      </c>
      <c r="C46" s="18">
        <v>250000</v>
      </c>
      <c r="D46" s="15" t="s">
        <v>58</v>
      </c>
      <c r="E46" s="16"/>
      <c r="AN46" s="17"/>
    </row>
    <row r="47" spans="1:41" s="15" customFormat="1" ht="18.75" hidden="1" customHeight="1">
      <c r="A47" s="15">
        <v>9</v>
      </c>
      <c r="B47" s="30" t="s">
        <v>24</v>
      </c>
      <c r="C47" s="18">
        <v>250000</v>
      </c>
      <c r="D47" s="15" t="s">
        <v>58</v>
      </c>
      <c r="E47" s="16"/>
      <c r="AN47" s="17"/>
    </row>
    <row r="48" spans="1:41" s="15" customFormat="1" ht="18.75" hidden="1" customHeight="1">
      <c r="A48" s="15">
        <v>10</v>
      </c>
      <c r="B48" s="30" t="s">
        <v>131</v>
      </c>
      <c r="C48" s="18">
        <v>200000</v>
      </c>
      <c r="D48" s="15" t="s">
        <v>58</v>
      </c>
      <c r="E48" s="16"/>
      <c r="AN48" s="17"/>
    </row>
    <row r="49" spans="1:40" s="15" customFormat="1" ht="18.75" hidden="1" customHeight="1">
      <c r="A49" s="15">
        <v>11</v>
      </c>
      <c r="B49" s="15" t="s">
        <v>97</v>
      </c>
      <c r="C49" s="18">
        <v>250000</v>
      </c>
      <c r="D49" s="15" t="s">
        <v>58</v>
      </c>
      <c r="E49" s="16"/>
      <c r="AN49" s="17"/>
    </row>
    <row r="50" spans="1:40" s="15" customFormat="1" ht="18.75" hidden="1" customHeight="1">
      <c r="A50" s="15">
        <v>12</v>
      </c>
      <c r="B50" s="15" t="s">
        <v>59</v>
      </c>
      <c r="C50" s="18">
        <v>60000</v>
      </c>
      <c r="D50" s="15" t="s">
        <v>58</v>
      </c>
      <c r="E50" s="16"/>
      <c r="AN50" s="17"/>
    </row>
    <row r="51" spans="1:40" s="15" customFormat="1" ht="18.75" hidden="1" customHeight="1">
      <c r="A51" s="15">
        <v>13</v>
      </c>
      <c r="B51" s="15" t="s">
        <v>60</v>
      </c>
      <c r="C51" s="18">
        <v>80000</v>
      </c>
      <c r="D51" s="15" t="s">
        <v>58</v>
      </c>
      <c r="E51" s="16"/>
      <c r="AN51" s="17"/>
    </row>
    <row r="52" spans="1:40" s="15" customFormat="1" ht="18.75" hidden="1" customHeight="1">
      <c r="A52" s="15">
        <v>14</v>
      </c>
      <c r="B52" s="15" t="s">
        <v>61</v>
      </c>
      <c r="C52" s="18">
        <v>100000</v>
      </c>
      <c r="D52" s="15" t="s">
        <v>58</v>
      </c>
      <c r="E52" s="16"/>
      <c r="AN52" s="17"/>
    </row>
    <row r="53" spans="1:40" s="15" customFormat="1" ht="18.75" hidden="1" customHeight="1">
      <c r="A53" s="15">
        <v>15</v>
      </c>
      <c r="B53" s="15" t="s">
        <v>132</v>
      </c>
      <c r="C53" s="18">
        <v>60000</v>
      </c>
      <c r="D53" s="15" t="s">
        <v>58</v>
      </c>
      <c r="E53" s="16"/>
      <c r="AN53" s="17"/>
    </row>
    <row r="54" spans="1:40" s="15" customFormat="1" ht="18.75" hidden="1" customHeight="1">
      <c r="A54" s="15">
        <v>16</v>
      </c>
      <c r="B54" s="15" t="s">
        <v>133</v>
      </c>
      <c r="C54" s="18">
        <v>20000</v>
      </c>
      <c r="D54" s="15" t="s">
        <v>58</v>
      </c>
      <c r="E54" s="16"/>
      <c r="AN54" s="17"/>
    </row>
    <row r="55" spans="1:40" s="15" customFormat="1" ht="18.75" hidden="1" customHeight="1">
      <c r="A55" s="15">
        <v>17</v>
      </c>
      <c r="B55" s="15" t="s">
        <v>134</v>
      </c>
      <c r="C55" s="18">
        <v>20000</v>
      </c>
      <c r="D55" s="15" t="s">
        <v>58</v>
      </c>
      <c r="E55" s="16"/>
      <c r="AN55" s="17"/>
    </row>
    <row r="56" spans="1:40" s="15" customFormat="1" ht="18.75" hidden="1" customHeight="1">
      <c r="A56" s="15">
        <v>18</v>
      </c>
      <c r="B56" s="15" t="s">
        <v>135</v>
      </c>
      <c r="C56" s="18">
        <v>20000</v>
      </c>
      <c r="D56" s="15" t="s">
        <v>58</v>
      </c>
      <c r="E56" s="16"/>
      <c r="AN56" s="17"/>
    </row>
    <row r="57" spans="1:40" s="15" customFormat="1" ht="18.75" hidden="1" customHeight="1">
      <c r="A57" s="15">
        <v>19</v>
      </c>
      <c r="B57" s="15" t="s">
        <v>136</v>
      </c>
      <c r="C57" s="18">
        <v>20000</v>
      </c>
      <c r="D57" s="15" t="s">
        <v>58</v>
      </c>
      <c r="E57" s="16"/>
      <c r="AN57" s="17"/>
    </row>
    <row r="58" spans="1:40" s="15" customFormat="1" ht="18.75" hidden="1" customHeight="1">
      <c r="A58" s="15">
        <v>20</v>
      </c>
      <c r="B58" s="15" t="s">
        <v>62</v>
      </c>
      <c r="C58" s="18">
        <v>700000</v>
      </c>
      <c r="D58" s="15" t="s">
        <v>98</v>
      </c>
      <c r="E58" s="16"/>
      <c r="AN58" s="17"/>
    </row>
    <row r="59" spans="1:40" s="15" customFormat="1" ht="18.75" hidden="1" customHeight="1">
      <c r="A59" s="15">
        <v>21</v>
      </c>
      <c r="B59" s="15" t="s">
        <v>63</v>
      </c>
      <c r="C59" s="18">
        <v>900000</v>
      </c>
      <c r="D59" s="15" t="s">
        <v>98</v>
      </c>
      <c r="E59" s="16"/>
      <c r="AN59" s="17"/>
    </row>
    <row r="60" spans="1:40" s="15" customFormat="1" ht="18.75" hidden="1" customHeight="1">
      <c r="A60" s="15">
        <v>22</v>
      </c>
      <c r="B60" s="15" t="s">
        <v>64</v>
      </c>
      <c r="C60" s="18">
        <v>1100000</v>
      </c>
      <c r="D60" s="15" t="s">
        <v>98</v>
      </c>
      <c r="E60" s="16"/>
      <c r="AN60" s="17"/>
    </row>
    <row r="61" spans="1:40" s="15" customFormat="1" ht="18.75" hidden="1" customHeight="1">
      <c r="A61" s="15">
        <v>23</v>
      </c>
      <c r="B61" s="15" t="s">
        <v>65</v>
      </c>
      <c r="C61" s="18">
        <v>1300000</v>
      </c>
      <c r="D61" s="15" t="s">
        <v>98</v>
      </c>
      <c r="E61" s="16"/>
      <c r="AN61" s="17"/>
    </row>
    <row r="62" spans="1:40" s="15" customFormat="1" ht="18.75" hidden="1" customHeight="1">
      <c r="A62" s="15">
        <v>24</v>
      </c>
      <c r="B62" s="15" t="s">
        <v>66</v>
      </c>
      <c r="C62" s="18">
        <v>1500000</v>
      </c>
      <c r="D62" s="15" t="s">
        <v>98</v>
      </c>
      <c r="E62" s="16"/>
      <c r="AN62" s="17"/>
    </row>
    <row r="63" spans="1:40" s="15" customFormat="1" ht="18.75" hidden="1" customHeight="1">
      <c r="A63" s="15">
        <v>25</v>
      </c>
      <c r="B63" s="15" t="s">
        <v>67</v>
      </c>
      <c r="C63" s="18">
        <v>200000</v>
      </c>
      <c r="D63" s="15" t="s">
        <v>98</v>
      </c>
      <c r="E63" s="16"/>
      <c r="AN63" s="17"/>
    </row>
    <row r="64" spans="1:40" s="15" customFormat="1" ht="18.75" hidden="1" customHeight="1">
      <c r="A64" s="15">
        <v>26</v>
      </c>
      <c r="B64" s="15" t="s">
        <v>137</v>
      </c>
      <c r="C64" s="18">
        <v>250000</v>
      </c>
      <c r="D64" s="15" t="s">
        <v>98</v>
      </c>
      <c r="E64" s="16"/>
      <c r="AN64" s="17"/>
    </row>
    <row r="65" spans="1:40" s="15" customFormat="1" ht="18.75" hidden="1" customHeight="1">
      <c r="A65" s="15">
        <v>27</v>
      </c>
      <c r="B65" s="15" t="s">
        <v>68</v>
      </c>
      <c r="C65" s="18">
        <v>700000</v>
      </c>
      <c r="D65" s="15" t="s">
        <v>98</v>
      </c>
      <c r="E65" s="16"/>
      <c r="AN65" s="17"/>
    </row>
    <row r="66" spans="1:40" s="15" customFormat="1" ht="18.75" hidden="1" customHeight="1">
      <c r="A66" s="15">
        <v>28</v>
      </c>
      <c r="B66" s="15" t="s">
        <v>69</v>
      </c>
      <c r="C66" s="18">
        <v>900000</v>
      </c>
      <c r="D66" s="15" t="s">
        <v>98</v>
      </c>
      <c r="E66" s="16"/>
      <c r="AN66" s="17"/>
    </row>
    <row r="67" spans="1:40" s="15" customFormat="1" ht="18.75" hidden="1" customHeight="1">
      <c r="A67" s="15">
        <v>29</v>
      </c>
      <c r="B67" s="15" t="s">
        <v>70</v>
      </c>
      <c r="C67" s="18">
        <v>1100000</v>
      </c>
      <c r="D67" s="15" t="s">
        <v>98</v>
      </c>
      <c r="E67" s="16"/>
      <c r="AN67" s="17"/>
    </row>
    <row r="68" spans="1:40" s="15" customFormat="1" ht="18.75" hidden="1" customHeight="1">
      <c r="A68" s="15">
        <v>30</v>
      </c>
      <c r="B68" s="15" t="s">
        <v>71</v>
      </c>
      <c r="C68" s="18">
        <v>1300000</v>
      </c>
      <c r="D68" s="15" t="s">
        <v>98</v>
      </c>
      <c r="E68" s="16"/>
      <c r="AN68" s="17"/>
    </row>
    <row r="69" spans="1:40" s="15" customFormat="1" ht="18.75" hidden="1" customHeight="1">
      <c r="A69" s="15">
        <v>31</v>
      </c>
      <c r="B69" s="15" t="s">
        <v>72</v>
      </c>
      <c r="C69" s="18">
        <v>1500000</v>
      </c>
      <c r="D69" s="15" t="s">
        <v>98</v>
      </c>
      <c r="E69" s="16"/>
      <c r="AN69" s="17"/>
    </row>
    <row r="70" spans="1:40" s="15" customFormat="1" ht="18.75" hidden="1" customHeight="1">
      <c r="A70" s="15">
        <v>32</v>
      </c>
      <c r="B70" s="15" t="s">
        <v>79</v>
      </c>
      <c r="C70" s="18">
        <v>200000</v>
      </c>
      <c r="D70" s="15" t="s">
        <v>98</v>
      </c>
      <c r="E70" s="16"/>
      <c r="AN70" s="17"/>
    </row>
    <row r="71" spans="1:40" s="15" customFormat="1" ht="18.75" hidden="1" customHeight="1">
      <c r="A71" s="15">
        <v>33</v>
      </c>
      <c r="B71" s="15" t="s">
        <v>99</v>
      </c>
      <c r="C71" s="18">
        <v>250000</v>
      </c>
      <c r="D71" s="15" t="s">
        <v>98</v>
      </c>
      <c r="E71" s="16"/>
      <c r="AN71" s="17"/>
    </row>
    <row r="72" spans="1:40" s="15" customFormat="1" ht="18.75" hidden="1" customHeight="1">
      <c r="A72" s="15">
        <v>34</v>
      </c>
      <c r="B72" s="15" t="s">
        <v>138</v>
      </c>
      <c r="C72" s="18">
        <v>700000</v>
      </c>
      <c r="D72" s="15" t="s">
        <v>98</v>
      </c>
      <c r="E72" s="16"/>
      <c r="AN72" s="17"/>
    </row>
    <row r="73" spans="1:40" s="15" customFormat="1" ht="18.75" hidden="1" customHeight="1">
      <c r="A73" s="15">
        <v>35</v>
      </c>
      <c r="B73" s="15" t="s">
        <v>112</v>
      </c>
      <c r="C73" s="18">
        <v>900000</v>
      </c>
      <c r="D73" s="15" t="s">
        <v>98</v>
      </c>
      <c r="E73" s="16"/>
      <c r="AN73" s="17"/>
    </row>
    <row r="74" spans="1:40" s="15" customFormat="1" ht="18.75" hidden="1" customHeight="1">
      <c r="A74" s="15">
        <v>36</v>
      </c>
      <c r="B74" s="15" t="s">
        <v>113</v>
      </c>
      <c r="C74" s="18">
        <v>1100000</v>
      </c>
      <c r="D74" s="15" t="s">
        <v>98</v>
      </c>
      <c r="E74" s="16"/>
      <c r="AN74" s="17"/>
    </row>
    <row r="75" spans="1:40" s="15" customFormat="1" ht="18.75" hidden="1" customHeight="1">
      <c r="A75" s="15">
        <v>37</v>
      </c>
      <c r="B75" s="15" t="s">
        <v>114</v>
      </c>
      <c r="C75" s="18">
        <v>1300000</v>
      </c>
      <c r="D75" s="15" t="s">
        <v>98</v>
      </c>
      <c r="E75" s="16"/>
      <c r="AN75" s="17"/>
    </row>
    <row r="76" spans="1:40" s="15" customFormat="1" ht="18.75" hidden="1" customHeight="1">
      <c r="A76" s="15">
        <v>38</v>
      </c>
      <c r="B76" s="15" t="s">
        <v>115</v>
      </c>
      <c r="C76" s="18">
        <v>1500000</v>
      </c>
      <c r="D76" s="15" t="s">
        <v>98</v>
      </c>
      <c r="E76" s="16"/>
      <c r="AN76" s="17"/>
    </row>
  </sheetData>
  <mergeCells count="83">
    <mergeCell ref="AN1:AU2"/>
    <mergeCell ref="A3:A9"/>
    <mergeCell ref="J3:AD3"/>
    <mergeCell ref="AE3:AK3"/>
    <mergeCell ref="J4:AD4"/>
    <mergeCell ref="AE4:AK4"/>
    <mergeCell ref="AN4:AR4"/>
    <mergeCell ref="J5:Z5"/>
    <mergeCell ref="AA5:AB5"/>
    <mergeCell ref="AC5:AD5"/>
    <mergeCell ref="AF5:AG5"/>
    <mergeCell ref="AH5:AI5"/>
    <mergeCell ref="AJ5:AK5"/>
    <mergeCell ref="AN5:AR5"/>
    <mergeCell ref="B6:I7"/>
    <mergeCell ref="O6:P6"/>
    <mergeCell ref="R6:T6"/>
    <mergeCell ref="AA6:AK6"/>
    <mergeCell ref="AR6:AR7"/>
    <mergeCell ref="J7:AK7"/>
    <mergeCell ref="A13:G13"/>
    <mergeCell ref="H13:Q13"/>
    <mergeCell ref="S13:AB13"/>
    <mergeCell ref="AD13:AK13"/>
    <mergeCell ref="J8:P8"/>
    <mergeCell ref="Q8:W8"/>
    <mergeCell ref="X8:AA8"/>
    <mergeCell ref="AB8:AK8"/>
    <mergeCell ref="J9:AK9"/>
    <mergeCell ref="S11:V11"/>
    <mergeCell ref="W11:AA11"/>
    <mergeCell ref="AB11:AC11"/>
    <mergeCell ref="AD11:AE11"/>
    <mergeCell ref="AF11:AI11"/>
    <mergeCell ref="AJ11:AK11"/>
    <mergeCell ref="A12:G12"/>
    <mergeCell ref="H12:R12"/>
    <mergeCell ref="S12:AC12"/>
    <mergeCell ref="AD12:AK12"/>
    <mergeCell ref="A14:G14"/>
    <mergeCell ref="H14:Q14"/>
    <mergeCell ref="S14:AB14"/>
    <mergeCell ref="AD14:AK14"/>
    <mergeCell ref="A15:G15"/>
    <mergeCell ref="H15:Q15"/>
    <mergeCell ref="S15:AB15"/>
    <mergeCell ref="AD15:AK15"/>
    <mergeCell ref="A16:G16"/>
    <mergeCell ref="H16:Q16"/>
    <mergeCell ref="S16:AB16"/>
    <mergeCell ref="AD16:AK16"/>
    <mergeCell ref="A17:G17"/>
    <mergeCell ref="H17:Q17"/>
    <mergeCell ref="S17:AB17"/>
    <mergeCell ref="AD17:AI17"/>
    <mergeCell ref="AJ17:AK17"/>
    <mergeCell ref="A25:AC25"/>
    <mergeCell ref="AD25:AI25"/>
    <mergeCell ref="AJ25:AK25"/>
    <mergeCell ref="A18:G18"/>
    <mergeCell ref="H18:Q18"/>
    <mergeCell ref="S18:AB18"/>
    <mergeCell ref="AD18:AI18"/>
    <mergeCell ref="AJ18:AK18"/>
    <mergeCell ref="A19:G19"/>
    <mergeCell ref="H19:Q19"/>
    <mergeCell ref="S19:AB19"/>
    <mergeCell ref="AD19:AI19"/>
    <mergeCell ref="AJ19:AK19"/>
    <mergeCell ref="A20:AC20"/>
    <mergeCell ref="AD20:AI20"/>
    <mergeCell ref="AJ20:AK20"/>
    <mergeCell ref="A21:AK21"/>
    <mergeCell ref="A22:AK22"/>
    <mergeCell ref="B32:AK32"/>
    <mergeCell ref="B33:AK33"/>
    <mergeCell ref="A35:AK35"/>
    <mergeCell ref="W26:AC26"/>
    <mergeCell ref="AD26:AI26"/>
    <mergeCell ref="AJ26:AK26"/>
    <mergeCell ref="A29:AK29"/>
    <mergeCell ref="B30:AK30"/>
    <mergeCell ref="B31:AK31"/>
  </mergeCells>
  <phoneticPr fontId="3"/>
  <dataValidations count="7">
    <dataValidation type="whole" allowBlank="1" showInputMessage="1" showErrorMessage="1" error="所要額が1,000円未満の場合は申請できません。" sqref="AF11">
      <formula1>1000</formula1>
      <formula2>1E+28</formula2>
    </dataValidation>
    <dataValidation imeMode="halfKatakana" allowBlank="1" showInputMessage="1" showErrorMessage="1" sqref="J3:AD3"/>
    <dataValidation imeMode="disabled" allowBlank="1" showInputMessage="1" showErrorMessage="1" sqref="O6:P6 R6:T6 Q8:W8 AH5:AI5 AC5:AD5"/>
    <dataValidation type="textLength" imeMode="disabled" operator="equal" allowBlank="1" showInputMessage="1" showErrorMessage="1" errorTitle="事業所番号" error="10桁で入力してください。" sqref="AE4:AK4">
      <formula1>10</formula1>
    </dataValidation>
    <dataValidation imeMode="halfAlpha" allowBlank="1" showInputMessage="1" showErrorMessage="1" sqref="AE5:AF5"/>
    <dataValidation type="list" imeMode="disabled" allowBlank="1" showInputMessage="1" showErrorMessage="1" sqref="A30:A34">
      <formula1>"○"</formula1>
    </dataValidation>
    <dataValidation type="list" allowBlank="1" showInputMessage="1" showErrorMessage="1" sqref="J5:Z5">
      <formula1>$B$39:$B$76</formula1>
    </dataValidation>
  </dataValidations>
  <pageMargins left="0.70866141732283472" right="0.15748031496062992" top="0.74803149606299213" bottom="0.23622047244094491" header="0.31496062992125984" footer="0.31496062992125984"/>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76"/>
  <sheetViews>
    <sheetView zoomScaleNormal="100" workbookViewId="0"/>
  </sheetViews>
  <sheetFormatPr defaultColWidth="2.25" defaultRowHeight="13.5"/>
  <cols>
    <col min="1" max="1" width="5.25" style="4" customWidth="1"/>
    <col min="2" max="7" width="3.625" style="4" customWidth="1"/>
    <col min="8" max="17" width="2" style="4" customWidth="1"/>
    <col min="18" max="18" width="2.625" style="4" customWidth="1"/>
    <col min="19" max="28" width="2" style="4" customWidth="1"/>
    <col min="29" max="30" width="2.625" style="4" customWidth="1"/>
    <col min="31" max="31" width="2.875" style="4" customWidth="1"/>
    <col min="32" max="33" width="2.5" style="4" customWidth="1"/>
    <col min="34" max="35" width="2.625" style="4" customWidth="1"/>
    <col min="36" max="37" width="1.625" style="4" customWidth="1"/>
    <col min="38" max="38" width="2.25" style="4"/>
    <col min="39" max="39" width="2.25" style="4" customWidth="1"/>
    <col min="40" max="40" width="20.5" style="136" bestFit="1" customWidth="1"/>
    <col min="41" max="41" width="9.125" style="4" customWidth="1"/>
    <col min="42" max="45" width="2.25" style="4" customWidth="1"/>
    <col min="46" max="16384" width="2.25" style="4"/>
  </cols>
  <sheetData>
    <row r="1" spans="1:47">
      <c r="A1" s="149" t="s">
        <v>176</v>
      </c>
      <c r="AN1" s="412" t="s">
        <v>140</v>
      </c>
      <c r="AO1" s="412"/>
      <c r="AP1" s="412"/>
      <c r="AQ1" s="412"/>
      <c r="AR1" s="412"/>
      <c r="AS1" s="412"/>
      <c r="AT1" s="412"/>
      <c r="AU1" s="412"/>
    </row>
    <row r="2" spans="1:47" ht="14.25" thickBot="1">
      <c r="AN2" s="412"/>
      <c r="AO2" s="412"/>
      <c r="AP2" s="412"/>
      <c r="AQ2" s="412"/>
      <c r="AR2" s="412"/>
      <c r="AS2" s="412"/>
      <c r="AT2" s="412"/>
      <c r="AU2" s="412"/>
    </row>
    <row r="3" spans="1:47" s="5" customFormat="1" ht="12" customHeight="1">
      <c r="A3" s="379" t="s">
        <v>28</v>
      </c>
      <c r="B3" s="25" t="s">
        <v>0</v>
      </c>
      <c r="C3" s="21"/>
      <c r="D3" s="21"/>
      <c r="E3" s="22"/>
      <c r="F3" s="22"/>
      <c r="G3" s="22"/>
      <c r="H3" s="22"/>
      <c r="I3" s="32"/>
      <c r="J3" s="382"/>
      <c r="K3" s="382"/>
      <c r="L3" s="382"/>
      <c r="M3" s="382"/>
      <c r="N3" s="382"/>
      <c r="O3" s="382"/>
      <c r="P3" s="382"/>
      <c r="Q3" s="382"/>
      <c r="R3" s="382"/>
      <c r="S3" s="382"/>
      <c r="T3" s="382"/>
      <c r="U3" s="382"/>
      <c r="V3" s="382"/>
      <c r="W3" s="382"/>
      <c r="X3" s="382"/>
      <c r="Y3" s="382"/>
      <c r="Z3" s="382"/>
      <c r="AA3" s="382"/>
      <c r="AB3" s="382"/>
      <c r="AC3" s="382"/>
      <c r="AD3" s="383"/>
      <c r="AE3" s="384" t="s">
        <v>162</v>
      </c>
      <c r="AF3" s="385"/>
      <c r="AG3" s="385"/>
      <c r="AH3" s="385"/>
      <c r="AI3" s="385"/>
      <c r="AJ3" s="385"/>
      <c r="AK3" s="386"/>
      <c r="AN3" s="137"/>
    </row>
    <row r="4" spans="1:47" s="5" customFormat="1" ht="20.25" customHeight="1">
      <c r="A4" s="380"/>
      <c r="B4" s="26" t="s">
        <v>26</v>
      </c>
      <c r="C4" s="6"/>
      <c r="D4" s="6"/>
      <c r="E4" s="7"/>
      <c r="F4" s="7"/>
      <c r="G4" s="7"/>
      <c r="H4" s="7"/>
      <c r="I4" s="33"/>
      <c r="J4" s="387"/>
      <c r="K4" s="388"/>
      <c r="L4" s="388"/>
      <c r="M4" s="388"/>
      <c r="N4" s="388"/>
      <c r="O4" s="388"/>
      <c r="P4" s="388"/>
      <c r="Q4" s="388"/>
      <c r="R4" s="388"/>
      <c r="S4" s="388"/>
      <c r="T4" s="388"/>
      <c r="U4" s="388"/>
      <c r="V4" s="388"/>
      <c r="W4" s="388"/>
      <c r="X4" s="388"/>
      <c r="Y4" s="388"/>
      <c r="Z4" s="388"/>
      <c r="AA4" s="388"/>
      <c r="AB4" s="388"/>
      <c r="AC4" s="388"/>
      <c r="AD4" s="389"/>
      <c r="AE4" s="390"/>
      <c r="AF4" s="391"/>
      <c r="AG4" s="391"/>
      <c r="AH4" s="391"/>
      <c r="AI4" s="391"/>
      <c r="AJ4" s="391"/>
      <c r="AK4" s="392"/>
      <c r="AN4" s="416"/>
      <c r="AO4" s="416"/>
      <c r="AP4" s="416"/>
      <c r="AQ4" s="416"/>
      <c r="AR4" s="416"/>
    </row>
    <row r="5" spans="1:47" s="5" customFormat="1" ht="26.25" customHeight="1">
      <c r="A5" s="380"/>
      <c r="B5" s="27" t="s">
        <v>46</v>
      </c>
      <c r="C5" s="14"/>
      <c r="D5" s="14"/>
      <c r="E5" s="8"/>
      <c r="F5" s="8"/>
      <c r="G5" s="8"/>
      <c r="H5" s="8"/>
      <c r="I5" s="34"/>
      <c r="J5" s="417"/>
      <c r="K5" s="417"/>
      <c r="L5" s="417"/>
      <c r="M5" s="417"/>
      <c r="N5" s="417"/>
      <c r="O5" s="417"/>
      <c r="P5" s="417"/>
      <c r="Q5" s="417"/>
      <c r="R5" s="417"/>
      <c r="S5" s="417"/>
      <c r="T5" s="417"/>
      <c r="U5" s="417"/>
      <c r="V5" s="417"/>
      <c r="W5" s="417"/>
      <c r="X5" s="417"/>
      <c r="Y5" s="417"/>
      <c r="Z5" s="418"/>
      <c r="AA5" s="419" t="s">
        <v>39</v>
      </c>
      <c r="AB5" s="420"/>
      <c r="AC5" s="421"/>
      <c r="AD5" s="421"/>
      <c r="AE5" s="133" t="s">
        <v>106</v>
      </c>
      <c r="AF5" s="422" t="s">
        <v>109</v>
      </c>
      <c r="AG5" s="423"/>
      <c r="AH5" s="393"/>
      <c r="AI5" s="393"/>
      <c r="AJ5" s="394" t="s">
        <v>107</v>
      </c>
      <c r="AK5" s="395"/>
      <c r="AN5" s="424" t="s">
        <v>108</v>
      </c>
      <c r="AO5" s="416"/>
      <c r="AP5" s="416"/>
      <c r="AQ5" s="416"/>
      <c r="AR5" s="416"/>
    </row>
    <row r="6" spans="1:47" s="5" customFormat="1" ht="17.25" customHeight="1">
      <c r="A6" s="380"/>
      <c r="B6" s="396" t="s">
        <v>40</v>
      </c>
      <c r="C6" s="397"/>
      <c r="D6" s="397"/>
      <c r="E6" s="397"/>
      <c r="F6" s="397"/>
      <c r="G6" s="397"/>
      <c r="H6" s="397"/>
      <c r="I6" s="398"/>
      <c r="J6" s="9" t="s">
        <v>6</v>
      </c>
      <c r="K6" s="9"/>
      <c r="L6" s="9"/>
      <c r="M6" s="9"/>
      <c r="N6" s="9"/>
      <c r="O6" s="402"/>
      <c r="P6" s="402"/>
      <c r="Q6" s="173" t="s">
        <v>169</v>
      </c>
      <c r="R6" s="402"/>
      <c r="S6" s="402"/>
      <c r="T6" s="402"/>
      <c r="U6" s="9" t="s">
        <v>8</v>
      </c>
      <c r="V6" s="9"/>
      <c r="W6" s="9"/>
      <c r="X6" s="9"/>
      <c r="Y6" s="9"/>
      <c r="Z6" s="9"/>
      <c r="AA6" s="403"/>
      <c r="AB6" s="403"/>
      <c r="AC6" s="403"/>
      <c r="AD6" s="403"/>
      <c r="AE6" s="403"/>
      <c r="AF6" s="403"/>
      <c r="AG6" s="403"/>
      <c r="AH6" s="403"/>
      <c r="AI6" s="403"/>
      <c r="AJ6" s="403"/>
      <c r="AK6" s="404"/>
      <c r="AN6" s="213"/>
      <c r="AO6" s="3"/>
      <c r="AP6" s="3"/>
      <c r="AQ6" s="3"/>
      <c r="AR6" s="425"/>
    </row>
    <row r="7" spans="1:47" s="5" customFormat="1" ht="20.25" customHeight="1">
      <c r="A7" s="380"/>
      <c r="B7" s="399"/>
      <c r="C7" s="400"/>
      <c r="D7" s="400"/>
      <c r="E7" s="400"/>
      <c r="F7" s="400"/>
      <c r="G7" s="400"/>
      <c r="H7" s="400"/>
      <c r="I7" s="401"/>
      <c r="J7" s="387"/>
      <c r="K7" s="388"/>
      <c r="L7" s="388"/>
      <c r="M7" s="388"/>
      <c r="N7" s="388"/>
      <c r="O7" s="388"/>
      <c r="P7" s="388"/>
      <c r="Q7" s="388"/>
      <c r="R7" s="388"/>
      <c r="S7" s="388"/>
      <c r="T7" s="388"/>
      <c r="U7" s="388"/>
      <c r="V7" s="388"/>
      <c r="W7" s="388"/>
      <c r="X7" s="388"/>
      <c r="Y7" s="388"/>
      <c r="Z7" s="388"/>
      <c r="AA7" s="388"/>
      <c r="AB7" s="388"/>
      <c r="AC7" s="388"/>
      <c r="AD7" s="388"/>
      <c r="AE7" s="388"/>
      <c r="AF7" s="388"/>
      <c r="AG7" s="388"/>
      <c r="AH7" s="388"/>
      <c r="AI7" s="388"/>
      <c r="AJ7" s="388"/>
      <c r="AK7" s="405"/>
      <c r="AN7" s="213"/>
      <c r="AO7" s="3"/>
      <c r="AP7" s="3"/>
      <c r="AQ7" s="3"/>
      <c r="AR7" s="425"/>
    </row>
    <row r="8" spans="1:47" s="5" customFormat="1" ht="21" customHeight="1">
      <c r="A8" s="380"/>
      <c r="B8" s="28" t="s">
        <v>9</v>
      </c>
      <c r="C8" s="212"/>
      <c r="D8" s="212"/>
      <c r="E8" s="10"/>
      <c r="F8" s="10"/>
      <c r="G8" s="10"/>
      <c r="H8" s="10"/>
      <c r="I8" s="11"/>
      <c r="J8" s="426" t="s">
        <v>10</v>
      </c>
      <c r="K8" s="394"/>
      <c r="L8" s="394"/>
      <c r="M8" s="394"/>
      <c r="N8" s="394"/>
      <c r="O8" s="394"/>
      <c r="P8" s="427"/>
      <c r="Q8" s="406"/>
      <c r="R8" s="407"/>
      <c r="S8" s="407"/>
      <c r="T8" s="407"/>
      <c r="U8" s="407"/>
      <c r="V8" s="407"/>
      <c r="W8" s="408"/>
      <c r="X8" s="426" t="s">
        <v>35</v>
      </c>
      <c r="Y8" s="394"/>
      <c r="Z8" s="394"/>
      <c r="AA8" s="427"/>
      <c r="AB8" s="413"/>
      <c r="AC8" s="414"/>
      <c r="AD8" s="414"/>
      <c r="AE8" s="414"/>
      <c r="AF8" s="414"/>
      <c r="AG8" s="414"/>
      <c r="AH8" s="414"/>
      <c r="AI8" s="414"/>
      <c r="AJ8" s="414"/>
      <c r="AK8" s="415"/>
      <c r="AN8" s="137"/>
    </row>
    <row r="9" spans="1:47" s="5" customFormat="1" ht="20.25" customHeight="1" thickBot="1">
      <c r="A9" s="381"/>
      <c r="B9" s="29" t="s">
        <v>27</v>
      </c>
      <c r="C9" s="23"/>
      <c r="D9" s="23"/>
      <c r="E9" s="24"/>
      <c r="F9" s="24"/>
      <c r="G9" s="24"/>
      <c r="H9" s="24"/>
      <c r="I9" s="31"/>
      <c r="J9" s="409"/>
      <c r="K9" s="410"/>
      <c r="L9" s="410"/>
      <c r="M9" s="410"/>
      <c r="N9" s="410"/>
      <c r="O9" s="410"/>
      <c r="P9" s="410"/>
      <c r="Q9" s="410"/>
      <c r="R9" s="410"/>
      <c r="S9" s="410"/>
      <c r="T9" s="410"/>
      <c r="U9" s="410"/>
      <c r="V9" s="410"/>
      <c r="W9" s="410"/>
      <c r="X9" s="410"/>
      <c r="Y9" s="410"/>
      <c r="Z9" s="410"/>
      <c r="AA9" s="410"/>
      <c r="AB9" s="410"/>
      <c r="AC9" s="410"/>
      <c r="AD9" s="410"/>
      <c r="AE9" s="410"/>
      <c r="AF9" s="410"/>
      <c r="AG9" s="410"/>
      <c r="AH9" s="410"/>
      <c r="AI9" s="410"/>
      <c r="AJ9" s="410"/>
      <c r="AK9" s="411"/>
      <c r="AN9" s="137"/>
    </row>
    <row r="10" spans="1:47" s="5" customFormat="1" ht="19.5" customHeight="1">
      <c r="A10" s="3"/>
      <c r="B10" s="3"/>
      <c r="C10" s="3"/>
      <c r="D10" s="3"/>
      <c r="E10" s="3"/>
      <c r="F10" s="3"/>
      <c r="G10" s="3"/>
      <c r="H10" s="2"/>
      <c r="I10" s="8"/>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N10" s="137"/>
    </row>
    <row r="11" spans="1:47" s="5" customFormat="1" ht="20.25" customHeight="1" thickBot="1">
      <c r="A11" s="13" t="s">
        <v>196</v>
      </c>
      <c r="B11" s="1"/>
      <c r="C11" s="3"/>
      <c r="D11" s="3"/>
      <c r="E11" s="3"/>
      <c r="F11" s="3"/>
      <c r="G11" s="3"/>
      <c r="H11" s="2"/>
      <c r="I11" s="8"/>
      <c r="J11" s="14"/>
      <c r="K11" s="14"/>
      <c r="L11" s="14"/>
      <c r="M11" s="14"/>
      <c r="N11" s="14"/>
      <c r="O11" s="14"/>
      <c r="P11" s="14"/>
      <c r="Q11" s="14"/>
      <c r="R11" s="14"/>
      <c r="S11" s="348" t="s">
        <v>42</v>
      </c>
      <c r="T11" s="349"/>
      <c r="U11" s="349"/>
      <c r="V11" s="350"/>
      <c r="W11" s="351" t="str">
        <f>IF(J5="","",VLOOKUP(J5,$B$39:$C$76,2,0))</f>
        <v/>
      </c>
      <c r="X11" s="352"/>
      <c r="Y11" s="352"/>
      <c r="Z11" s="352"/>
      <c r="AA11" s="352"/>
      <c r="AB11" s="349" t="s">
        <v>100</v>
      </c>
      <c r="AC11" s="350"/>
      <c r="AD11" s="348" t="s">
        <v>29</v>
      </c>
      <c r="AE11" s="350"/>
      <c r="AF11" s="446">
        <f>ROUNDDOWN($AD$20/2,0)</f>
        <v>0</v>
      </c>
      <c r="AG11" s="447"/>
      <c r="AH11" s="447"/>
      <c r="AI11" s="447"/>
      <c r="AJ11" s="353" t="s">
        <v>100</v>
      </c>
      <c r="AK11" s="354"/>
      <c r="AN11" s="137"/>
    </row>
    <row r="12" spans="1:47" ht="30.75" customHeight="1" thickBot="1">
      <c r="A12" s="428" t="s">
        <v>161</v>
      </c>
      <c r="B12" s="356"/>
      <c r="C12" s="356"/>
      <c r="D12" s="356"/>
      <c r="E12" s="356"/>
      <c r="F12" s="356"/>
      <c r="G12" s="429"/>
      <c r="H12" s="355" t="s">
        <v>182</v>
      </c>
      <c r="I12" s="436"/>
      <c r="J12" s="436"/>
      <c r="K12" s="436"/>
      <c r="L12" s="436"/>
      <c r="M12" s="436"/>
      <c r="N12" s="436"/>
      <c r="O12" s="436"/>
      <c r="P12" s="436"/>
      <c r="Q12" s="436"/>
      <c r="R12" s="436"/>
      <c r="S12" s="436" t="s">
        <v>183</v>
      </c>
      <c r="T12" s="436"/>
      <c r="U12" s="436"/>
      <c r="V12" s="436"/>
      <c r="W12" s="436"/>
      <c r="X12" s="436"/>
      <c r="Y12" s="436"/>
      <c r="Z12" s="436"/>
      <c r="AA12" s="436"/>
      <c r="AB12" s="436"/>
      <c r="AC12" s="437"/>
      <c r="AD12" s="355" t="s">
        <v>184</v>
      </c>
      <c r="AE12" s="356"/>
      <c r="AF12" s="356"/>
      <c r="AG12" s="356"/>
      <c r="AH12" s="356"/>
      <c r="AI12" s="356"/>
      <c r="AJ12" s="356"/>
      <c r="AK12" s="357"/>
    </row>
    <row r="13" spans="1:47" ht="24" customHeight="1">
      <c r="A13" s="430" t="s">
        <v>185</v>
      </c>
      <c r="B13" s="431"/>
      <c r="C13" s="431"/>
      <c r="D13" s="431"/>
      <c r="E13" s="431"/>
      <c r="F13" s="431"/>
      <c r="G13" s="432"/>
      <c r="H13" s="438"/>
      <c r="I13" s="439"/>
      <c r="J13" s="439"/>
      <c r="K13" s="439"/>
      <c r="L13" s="439"/>
      <c r="M13" s="439"/>
      <c r="N13" s="439"/>
      <c r="O13" s="439"/>
      <c r="P13" s="439"/>
      <c r="Q13" s="439"/>
      <c r="R13" s="182" t="s">
        <v>100</v>
      </c>
      <c r="S13" s="439"/>
      <c r="T13" s="439"/>
      <c r="U13" s="439"/>
      <c r="V13" s="439"/>
      <c r="W13" s="439"/>
      <c r="X13" s="439"/>
      <c r="Y13" s="439"/>
      <c r="Z13" s="439"/>
      <c r="AA13" s="439"/>
      <c r="AB13" s="439"/>
      <c r="AC13" s="174" t="s">
        <v>100</v>
      </c>
      <c r="AD13" s="452"/>
      <c r="AE13" s="453"/>
      <c r="AF13" s="453"/>
      <c r="AG13" s="453"/>
      <c r="AH13" s="453"/>
      <c r="AI13" s="453"/>
      <c r="AJ13" s="453"/>
      <c r="AK13" s="454"/>
    </row>
    <row r="14" spans="1:47" ht="24" customHeight="1">
      <c r="A14" s="433" t="s">
        <v>186</v>
      </c>
      <c r="B14" s="434"/>
      <c r="C14" s="434"/>
      <c r="D14" s="434"/>
      <c r="E14" s="434"/>
      <c r="F14" s="434"/>
      <c r="G14" s="435"/>
      <c r="H14" s="440"/>
      <c r="I14" s="441"/>
      <c r="J14" s="441"/>
      <c r="K14" s="441"/>
      <c r="L14" s="441"/>
      <c r="M14" s="441"/>
      <c r="N14" s="441"/>
      <c r="O14" s="441"/>
      <c r="P14" s="441"/>
      <c r="Q14" s="441"/>
      <c r="R14" s="183" t="s">
        <v>100</v>
      </c>
      <c r="S14" s="441"/>
      <c r="T14" s="441"/>
      <c r="U14" s="441"/>
      <c r="V14" s="441"/>
      <c r="W14" s="441"/>
      <c r="X14" s="441"/>
      <c r="Y14" s="441"/>
      <c r="Z14" s="441"/>
      <c r="AA14" s="441"/>
      <c r="AB14" s="441"/>
      <c r="AC14" s="184" t="s">
        <v>100</v>
      </c>
      <c r="AD14" s="455"/>
      <c r="AE14" s="456"/>
      <c r="AF14" s="456"/>
      <c r="AG14" s="456"/>
      <c r="AH14" s="456"/>
      <c r="AI14" s="456"/>
      <c r="AJ14" s="456"/>
      <c r="AK14" s="457"/>
    </row>
    <row r="15" spans="1:47" ht="24" customHeight="1">
      <c r="A15" s="433" t="s">
        <v>187</v>
      </c>
      <c r="B15" s="434"/>
      <c r="C15" s="434"/>
      <c r="D15" s="434"/>
      <c r="E15" s="434"/>
      <c r="F15" s="434"/>
      <c r="G15" s="435"/>
      <c r="H15" s="440"/>
      <c r="I15" s="441"/>
      <c r="J15" s="441"/>
      <c r="K15" s="441"/>
      <c r="L15" s="441"/>
      <c r="M15" s="441"/>
      <c r="N15" s="441"/>
      <c r="O15" s="441"/>
      <c r="P15" s="441"/>
      <c r="Q15" s="441"/>
      <c r="R15" s="183" t="s">
        <v>100</v>
      </c>
      <c r="S15" s="441"/>
      <c r="T15" s="441"/>
      <c r="U15" s="441"/>
      <c r="V15" s="441"/>
      <c r="W15" s="441"/>
      <c r="X15" s="441"/>
      <c r="Y15" s="441"/>
      <c r="Z15" s="441"/>
      <c r="AA15" s="441"/>
      <c r="AB15" s="441"/>
      <c r="AC15" s="184" t="s">
        <v>100</v>
      </c>
      <c r="AD15" s="455"/>
      <c r="AE15" s="456"/>
      <c r="AF15" s="456"/>
      <c r="AG15" s="456"/>
      <c r="AH15" s="456"/>
      <c r="AI15" s="456"/>
      <c r="AJ15" s="456"/>
      <c r="AK15" s="457"/>
    </row>
    <row r="16" spans="1:47" ht="24" customHeight="1">
      <c r="A16" s="337" t="s">
        <v>188</v>
      </c>
      <c r="B16" s="338"/>
      <c r="C16" s="338"/>
      <c r="D16" s="338"/>
      <c r="E16" s="338"/>
      <c r="F16" s="338"/>
      <c r="G16" s="339"/>
      <c r="H16" s="340"/>
      <c r="I16" s="341"/>
      <c r="J16" s="341"/>
      <c r="K16" s="341"/>
      <c r="L16" s="341"/>
      <c r="M16" s="341"/>
      <c r="N16" s="341"/>
      <c r="O16" s="341"/>
      <c r="P16" s="341"/>
      <c r="Q16" s="341"/>
      <c r="R16" s="181" t="s">
        <v>100</v>
      </c>
      <c r="S16" s="341"/>
      <c r="T16" s="341"/>
      <c r="U16" s="341"/>
      <c r="V16" s="341"/>
      <c r="W16" s="341"/>
      <c r="X16" s="341"/>
      <c r="Y16" s="341"/>
      <c r="Z16" s="341"/>
      <c r="AA16" s="341"/>
      <c r="AB16" s="341"/>
      <c r="AC16" s="177" t="s">
        <v>100</v>
      </c>
      <c r="AD16" s="458"/>
      <c r="AE16" s="459"/>
      <c r="AF16" s="459"/>
      <c r="AG16" s="459"/>
      <c r="AH16" s="459"/>
      <c r="AI16" s="459"/>
      <c r="AJ16" s="459"/>
      <c r="AK16" s="460"/>
    </row>
    <row r="17" spans="1:40" ht="24" customHeight="1">
      <c r="A17" s="337" t="s">
        <v>191</v>
      </c>
      <c r="B17" s="338"/>
      <c r="C17" s="338"/>
      <c r="D17" s="338"/>
      <c r="E17" s="338"/>
      <c r="F17" s="338"/>
      <c r="G17" s="339"/>
      <c r="H17" s="344">
        <f>SUM(H13:Q16)</f>
        <v>0</v>
      </c>
      <c r="I17" s="345"/>
      <c r="J17" s="345"/>
      <c r="K17" s="345"/>
      <c r="L17" s="345"/>
      <c r="M17" s="345"/>
      <c r="N17" s="345"/>
      <c r="O17" s="345"/>
      <c r="P17" s="345"/>
      <c r="Q17" s="345"/>
      <c r="R17" s="211" t="s">
        <v>100</v>
      </c>
      <c r="S17" s="346">
        <f>SUM(S13:AB16)</f>
        <v>0</v>
      </c>
      <c r="T17" s="346"/>
      <c r="U17" s="346"/>
      <c r="V17" s="346"/>
      <c r="W17" s="346"/>
      <c r="X17" s="346"/>
      <c r="Y17" s="346"/>
      <c r="Z17" s="346"/>
      <c r="AA17" s="346"/>
      <c r="AB17" s="346"/>
      <c r="AC17" s="172" t="s">
        <v>100</v>
      </c>
      <c r="AD17" s="344">
        <f>IF(H17-S17&lt;0,0,H17-S17)</f>
        <v>0</v>
      </c>
      <c r="AE17" s="345"/>
      <c r="AF17" s="345"/>
      <c r="AG17" s="345"/>
      <c r="AH17" s="345"/>
      <c r="AI17" s="345"/>
      <c r="AJ17" s="342" t="s">
        <v>100</v>
      </c>
      <c r="AK17" s="343"/>
    </row>
    <row r="18" spans="1:40" ht="24" customHeight="1">
      <c r="A18" s="334" t="s">
        <v>189</v>
      </c>
      <c r="B18" s="335"/>
      <c r="C18" s="335"/>
      <c r="D18" s="335"/>
      <c r="E18" s="335"/>
      <c r="F18" s="335"/>
      <c r="G18" s="336"/>
      <c r="H18" s="340"/>
      <c r="I18" s="341"/>
      <c r="J18" s="341"/>
      <c r="K18" s="341"/>
      <c r="L18" s="341"/>
      <c r="M18" s="341"/>
      <c r="N18" s="341"/>
      <c r="O18" s="341"/>
      <c r="P18" s="341"/>
      <c r="Q18" s="341"/>
      <c r="R18" s="211" t="s">
        <v>100</v>
      </c>
      <c r="S18" s="347"/>
      <c r="T18" s="347"/>
      <c r="U18" s="347"/>
      <c r="V18" s="347"/>
      <c r="W18" s="347"/>
      <c r="X18" s="347"/>
      <c r="Y18" s="347"/>
      <c r="Z18" s="347"/>
      <c r="AA18" s="347"/>
      <c r="AB18" s="347"/>
      <c r="AC18" s="172" t="s">
        <v>100</v>
      </c>
      <c r="AD18" s="344">
        <f>IF(H18-S18&lt;0,0,H18-S18)</f>
        <v>0</v>
      </c>
      <c r="AE18" s="345"/>
      <c r="AF18" s="345"/>
      <c r="AG18" s="345"/>
      <c r="AH18" s="345"/>
      <c r="AI18" s="345"/>
      <c r="AJ18" s="342" t="s">
        <v>100</v>
      </c>
      <c r="AK18" s="343"/>
    </row>
    <row r="19" spans="1:40" ht="24" customHeight="1" thickBot="1">
      <c r="A19" s="461" t="s">
        <v>190</v>
      </c>
      <c r="B19" s="462"/>
      <c r="C19" s="462"/>
      <c r="D19" s="462"/>
      <c r="E19" s="462"/>
      <c r="F19" s="462"/>
      <c r="G19" s="463"/>
      <c r="H19" s="328"/>
      <c r="I19" s="329"/>
      <c r="J19" s="329"/>
      <c r="K19" s="329"/>
      <c r="L19" s="329"/>
      <c r="M19" s="329"/>
      <c r="N19" s="329"/>
      <c r="O19" s="329"/>
      <c r="P19" s="329"/>
      <c r="Q19" s="329"/>
      <c r="R19" s="181" t="s">
        <v>100</v>
      </c>
      <c r="S19" s="329"/>
      <c r="T19" s="329"/>
      <c r="U19" s="329"/>
      <c r="V19" s="329"/>
      <c r="W19" s="329"/>
      <c r="X19" s="329"/>
      <c r="Y19" s="329"/>
      <c r="Z19" s="329"/>
      <c r="AA19" s="329"/>
      <c r="AB19" s="329"/>
      <c r="AC19" s="177" t="s">
        <v>100</v>
      </c>
      <c r="AD19" s="330">
        <f>IF(H19-S19&lt;0,0,H19-S19)</f>
        <v>0</v>
      </c>
      <c r="AE19" s="331"/>
      <c r="AF19" s="331"/>
      <c r="AG19" s="331"/>
      <c r="AH19" s="331"/>
      <c r="AI19" s="331"/>
      <c r="AJ19" s="332" t="s">
        <v>100</v>
      </c>
      <c r="AK19" s="333"/>
    </row>
    <row r="20" spans="1:40" ht="22.5" customHeight="1" thickTop="1" thickBot="1">
      <c r="A20" s="448" t="s">
        <v>170</v>
      </c>
      <c r="B20" s="449"/>
      <c r="C20" s="449"/>
      <c r="D20" s="449"/>
      <c r="E20" s="449"/>
      <c r="F20" s="449"/>
      <c r="G20" s="449"/>
      <c r="H20" s="449"/>
      <c r="I20" s="449"/>
      <c r="J20" s="449"/>
      <c r="K20" s="449"/>
      <c r="L20" s="449"/>
      <c r="M20" s="449"/>
      <c r="N20" s="449"/>
      <c r="O20" s="449"/>
      <c r="P20" s="449"/>
      <c r="Q20" s="449"/>
      <c r="R20" s="449"/>
      <c r="S20" s="449"/>
      <c r="T20" s="449"/>
      <c r="U20" s="449"/>
      <c r="V20" s="449"/>
      <c r="W20" s="449"/>
      <c r="X20" s="449"/>
      <c r="Y20" s="449"/>
      <c r="Z20" s="449"/>
      <c r="AA20" s="449"/>
      <c r="AB20" s="449"/>
      <c r="AC20" s="450"/>
      <c r="AD20" s="377">
        <f>AD19+AD18+AD17</f>
        <v>0</v>
      </c>
      <c r="AE20" s="378"/>
      <c r="AF20" s="378"/>
      <c r="AG20" s="378"/>
      <c r="AH20" s="378"/>
      <c r="AI20" s="378"/>
      <c r="AJ20" s="375" t="s">
        <v>100</v>
      </c>
      <c r="AK20" s="376"/>
    </row>
    <row r="21" spans="1:40">
      <c r="A21" s="451" t="s">
        <v>194</v>
      </c>
      <c r="B21" s="451"/>
      <c r="C21" s="451"/>
      <c r="D21" s="451"/>
      <c r="E21" s="451"/>
      <c r="F21" s="451"/>
      <c r="G21" s="451"/>
      <c r="H21" s="451"/>
      <c r="I21" s="451"/>
      <c r="J21" s="451"/>
      <c r="K21" s="451"/>
      <c r="L21" s="451"/>
      <c r="M21" s="451"/>
      <c r="N21" s="451"/>
      <c r="O21" s="451"/>
      <c r="P21" s="451"/>
      <c r="Q21" s="451"/>
      <c r="R21" s="451"/>
      <c r="S21" s="451"/>
      <c r="T21" s="451"/>
      <c r="U21" s="451"/>
      <c r="V21" s="451"/>
      <c r="W21" s="451"/>
      <c r="X21" s="451"/>
      <c r="Y21" s="451"/>
      <c r="Z21" s="451"/>
      <c r="AA21" s="451"/>
      <c r="AB21" s="451"/>
      <c r="AC21" s="451"/>
      <c r="AD21" s="451"/>
      <c r="AE21" s="451"/>
      <c r="AF21" s="451"/>
      <c r="AG21" s="451"/>
      <c r="AH21" s="451"/>
      <c r="AI21" s="451"/>
      <c r="AJ21" s="451"/>
      <c r="AK21" s="451"/>
    </row>
    <row r="22" spans="1:40" ht="25.5" customHeight="1">
      <c r="A22" s="374" t="s">
        <v>195</v>
      </c>
      <c r="B22" s="374"/>
      <c r="C22" s="374"/>
      <c r="D22" s="374"/>
      <c r="E22" s="374"/>
      <c r="F22" s="374"/>
      <c r="G22" s="374"/>
      <c r="H22" s="374"/>
      <c r="I22" s="374"/>
      <c r="J22" s="374"/>
      <c r="K22" s="374"/>
      <c r="L22" s="374"/>
      <c r="M22" s="374"/>
      <c r="N22" s="374"/>
      <c r="O22" s="374"/>
      <c r="P22" s="374"/>
      <c r="Q22" s="374"/>
      <c r="R22" s="374"/>
      <c r="S22" s="374"/>
      <c r="T22" s="374"/>
      <c r="U22" s="374"/>
      <c r="V22" s="374"/>
      <c r="W22" s="374"/>
      <c r="X22" s="374"/>
      <c r="Y22" s="374"/>
      <c r="Z22" s="374"/>
      <c r="AA22" s="374"/>
      <c r="AB22" s="374"/>
      <c r="AC22" s="374"/>
      <c r="AD22" s="374"/>
      <c r="AE22" s="374"/>
      <c r="AF22" s="374"/>
      <c r="AG22" s="374"/>
      <c r="AH22" s="374"/>
      <c r="AI22" s="374"/>
      <c r="AJ22" s="374"/>
      <c r="AK22" s="374"/>
    </row>
    <row r="23" spans="1:40" ht="13.5" customHeight="1">
      <c r="A23" s="19"/>
      <c r="B23" s="19"/>
      <c r="C23" s="19"/>
      <c r="D23" s="19"/>
      <c r="E23" s="19"/>
      <c r="F23" s="169"/>
      <c r="G23" s="169"/>
      <c r="H23" s="169"/>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row>
    <row r="24" spans="1:40" ht="22.5" customHeight="1" thickBot="1">
      <c r="A24" s="13" t="s">
        <v>197</v>
      </c>
      <c r="B24" s="19"/>
      <c r="C24" s="19"/>
      <c r="D24" s="19"/>
      <c r="E24" s="19"/>
      <c r="F24" s="169"/>
      <c r="G24" s="169"/>
      <c r="H24" s="169"/>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row>
    <row r="25" spans="1:40" ht="22.5" customHeight="1" thickBot="1">
      <c r="A25" s="372" t="s">
        <v>198</v>
      </c>
      <c r="B25" s="373"/>
      <c r="C25" s="373"/>
      <c r="D25" s="373"/>
      <c r="E25" s="373"/>
      <c r="F25" s="373"/>
      <c r="G25" s="373"/>
      <c r="H25" s="373"/>
      <c r="I25" s="373"/>
      <c r="J25" s="373"/>
      <c r="K25" s="373"/>
      <c r="L25" s="373"/>
      <c r="M25" s="373"/>
      <c r="N25" s="373"/>
      <c r="O25" s="373"/>
      <c r="P25" s="373"/>
      <c r="Q25" s="373"/>
      <c r="R25" s="373"/>
      <c r="S25" s="373"/>
      <c r="T25" s="373"/>
      <c r="U25" s="373"/>
      <c r="V25" s="373"/>
      <c r="W25" s="373"/>
      <c r="X25" s="373"/>
      <c r="Y25" s="373"/>
      <c r="Z25" s="373"/>
      <c r="AA25" s="373"/>
      <c r="AB25" s="373"/>
      <c r="AC25" s="373"/>
      <c r="AD25" s="368">
        <f>MIN(W11,AF11)</f>
        <v>0</v>
      </c>
      <c r="AE25" s="369"/>
      <c r="AF25" s="369"/>
      <c r="AG25" s="369"/>
      <c r="AH25" s="369"/>
      <c r="AI25" s="369"/>
      <c r="AJ25" s="370" t="s">
        <v>100</v>
      </c>
      <c r="AK25" s="371"/>
    </row>
    <row r="26" spans="1:40" ht="30.75" customHeight="1" thickBot="1">
      <c r="A26" s="175"/>
      <c r="B26" s="175"/>
      <c r="C26" s="175"/>
      <c r="D26" s="175"/>
      <c r="E26" s="175"/>
      <c r="F26" s="175"/>
      <c r="G26" s="175"/>
      <c r="H26" s="175"/>
      <c r="I26" s="175"/>
      <c r="J26" s="175"/>
      <c r="K26" s="175"/>
      <c r="L26" s="175"/>
      <c r="M26" s="175"/>
      <c r="N26" s="175"/>
      <c r="O26" s="175"/>
      <c r="P26" s="175"/>
      <c r="Q26" s="176"/>
      <c r="R26" s="176"/>
      <c r="S26" s="176"/>
      <c r="T26" s="176"/>
      <c r="U26" s="176"/>
      <c r="V26" s="176"/>
      <c r="W26" s="444" t="s">
        <v>177</v>
      </c>
      <c r="X26" s="445"/>
      <c r="Y26" s="445"/>
      <c r="Z26" s="445"/>
      <c r="AA26" s="445"/>
      <c r="AB26" s="445"/>
      <c r="AC26" s="445"/>
      <c r="AD26" s="442">
        <f>ROUNDDOWN(AD25,-3)</f>
        <v>0</v>
      </c>
      <c r="AE26" s="443"/>
      <c r="AF26" s="443"/>
      <c r="AG26" s="443"/>
      <c r="AH26" s="443"/>
      <c r="AI26" s="443"/>
      <c r="AJ26" s="356" t="s">
        <v>100</v>
      </c>
      <c r="AK26" s="357"/>
    </row>
    <row r="27" spans="1:40">
      <c r="A27" s="185"/>
      <c r="B27" s="185"/>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row>
    <row r="28" spans="1:40" ht="42" customHeight="1" thickBot="1">
      <c r="A28" s="19"/>
      <c r="B28" s="19"/>
      <c r="C28" s="19"/>
      <c r="D28" s="19"/>
      <c r="E28" s="19"/>
      <c r="F28" s="20"/>
      <c r="G28" s="20"/>
      <c r="H28" s="20"/>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row>
    <row r="29" spans="1:40" ht="24.75" customHeight="1" thickBot="1">
      <c r="A29" s="359" t="s">
        <v>101</v>
      </c>
      <c r="B29" s="360"/>
      <c r="C29" s="360"/>
      <c r="D29" s="360"/>
      <c r="E29" s="360"/>
      <c r="F29" s="360"/>
      <c r="G29" s="360"/>
      <c r="H29" s="360"/>
      <c r="I29" s="360"/>
      <c r="J29" s="360"/>
      <c r="K29" s="360"/>
      <c r="L29" s="360"/>
      <c r="M29" s="360"/>
      <c r="N29" s="360"/>
      <c r="O29" s="360"/>
      <c r="P29" s="360"/>
      <c r="Q29" s="360"/>
      <c r="R29" s="360"/>
      <c r="S29" s="360"/>
      <c r="T29" s="360"/>
      <c r="U29" s="360"/>
      <c r="V29" s="360"/>
      <c r="W29" s="360"/>
      <c r="X29" s="360"/>
      <c r="Y29" s="360"/>
      <c r="Z29" s="360"/>
      <c r="AA29" s="360"/>
      <c r="AB29" s="360"/>
      <c r="AC29" s="360"/>
      <c r="AD29" s="360"/>
      <c r="AE29" s="360"/>
      <c r="AF29" s="360"/>
      <c r="AG29" s="360"/>
      <c r="AH29" s="360"/>
      <c r="AI29" s="360"/>
      <c r="AJ29" s="360"/>
      <c r="AK29" s="361"/>
      <c r="AN29" s="139" t="str">
        <f>IF(COUNTIF(A30:A33,"○")=4,"OK","NG")</f>
        <v>NG</v>
      </c>
    </row>
    <row r="30" spans="1:40" s="5" customFormat="1" ht="29.25" customHeight="1">
      <c r="A30" s="167"/>
      <c r="B30" s="362" t="s">
        <v>193</v>
      </c>
      <c r="C30" s="362"/>
      <c r="D30" s="362"/>
      <c r="E30" s="362"/>
      <c r="F30" s="362"/>
      <c r="G30" s="362"/>
      <c r="H30" s="362"/>
      <c r="I30" s="362"/>
      <c r="J30" s="362"/>
      <c r="K30" s="362"/>
      <c r="L30" s="362"/>
      <c r="M30" s="362"/>
      <c r="N30" s="362"/>
      <c r="O30" s="362"/>
      <c r="P30" s="362"/>
      <c r="Q30" s="362"/>
      <c r="R30" s="362"/>
      <c r="S30" s="362"/>
      <c r="T30" s="362"/>
      <c r="U30" s="362"/>
      <c r="V30" s="362"/>
      <c r="W30" s="362"/>
      <c r="X30" s="362"/>
      <c r="Y30" s="362"/>
      <c r="Z30" s="362"/>
      <c r="AA30" s="362"/>
      <c r="AB30" s="362"/>
      <c r="AC30" s="362"/>
      <c r="AD30" s="362"/>
      <c r="AE30" s="362"/>
      <c r="AF30" s="362"/>
      <c r="AG30" s="362"/>
      <c r="AH30" s="362"/>
      <c r="AI30" s="362"/>
      <c r="AJ30" s="362"/>
      <c r="AK30" s="363"/>
      <c r="AN30" s="137"/>
    </row>
    <row r="31" spans="1:40" s="5" customFormat="1" ht="25.5" customHeight="1">
      <c r="A31" s="187"/>
      <c r="B31" s="364" t="s">
        <v>172</v>
      </c>
      <c r="C31" s="364"/>
      <c r="D31" s="364"/>
      <c r="E31" s="364"/>
      <c r="F31" s="364"/>
      <c r="G31" s="364"/>
      <c r="H31" s="364"/>
      <c r="I31" s="364"/>
      <c r="J31" s="364"/>
      <c r="K31" s="364"/>
      <c r="L31" s="364"/>
      <c r="M31" s="364"/>
      <c r="N31" s="364"/>
      <c r="O31" s="364"/>
      <c r="P31" s="364"/>
      <c r="Q31" s="364"/>
      <c r="R31" s="364"/>
      <c r="S31" s="364"/>
      <c r="T31" s="364"/>
      <c r="U31" s="364"/>
      <c r="V31" s="364"/>
      <c r="W31" s="364"/>
      <c r="X31" s="364"/>
      <c r="Y31" s="364"/>
      <c r="Z31" s="364"/>
      <c r="AA31" s="364"/>
      <c r="AB31" s="364"/>
      <c r="AC31" s="364"/>
      <c r="AD31" s="364"/>
      <c r="AE31" s="364"/>
      <c r="AF31" s="364"/>
      <c r="AG31" s="364"/>
      <c r="AH31" s="364"/>
      <c r="AI31" s="364"/>
      <c r="AJ31" s="364"/>
      <c r="AK31" s="365"/>
      <c r="AN31" s="137"/>
    </row>
    <row r="32" spans="1:40" ht="25.5" customHeight="1">
      <c r="A32" s="187"/>
      <c r="B32" s="364" t="s">
        <v>171</v>
      </c>
      <c r="C32" s="364"/>
      <c r="D32" s="364"/>
      <c r="E32" s="364"/>
      <c r="F32" s="364"/>
      <c r="G32" s="364"/>
      <c r="H32" s="364"/>
      <c r="I32" s="364"/>
      <c r="J32" s="364"/>
      <c r="K32" s="364"/>
      <c r="L32" s="364"/>
      <c r="M32" s="364"/>
      <c r="N32" s="364"/>
      <c r="O32" s="364"/>
      <c r="P32" s="364"/>
      <c r="Q32" s="364"/>
      <c r="R32" s="364"/>
      <c r="S32" s="364"/>
      <c r="T32" s="364"/>
      <c r="U32" s="364"/>
      <c r="V32" s="364"/>
      <c r="W32" s="364"/>
      <c r="X32" s="364"/>
      <c r="Y32" s="364"/>
      <c r="Z32" s="364"/>
      <c r="AA32" s="364"/>
      <c r="AB32" s="364"/>
      <c r="AC32" s="364"/>
      <c r="AD32" s="364"/>
      <c r="AE32" s="364"/>
      <c r="AF32" s="364"/>
      <c r="AG32" s="364"/>
      <c r="AH32" s="364"/>
      <c r="AI32" s="364"/>
      <c r="AJ32" s="364"/>
      <c r="AK32" s="365"/>
    </row>
    <row r="33" spans="1:41" ht="25.5" customHeight="1" thickBot="1">
      <c r="A33" s="186"/>
      <c r="B33" s="366" t="s">
        <v>178</v>
      </c>
      <c r="C33" s="366"/>
      <c r="D33" s="366"/>
      <c r="E33" s="366"/>
      <c r="F33" s="366"/>
      <c r="G33" s="366"/>
      <c r="H33" s="366"/>
      <c r="I33" s="366"/>
      <c r="J33" s="366"/>
      <c r="K33" s="366"/>
      <c r="L33" s="366"/>
      <c r="M33" s="366"/>
      <c r="N33" s="366"/>
      <c r="O33" s="366"/>
      <c r="P33" s="366"/>
      <c r="Q33" s="366"/>
      <c r="R33" s="366"/>
      <c r="S33" s="366"/>
      <c r="T33" s="366"/>
      <c r="U33" s="366"/>
      <c r="V33" s="366"/>
      <c r="W33" s="366"/>
      <c r="X33" s="366"/>
      <c r="Y33" s="366"/>
      <c r="Z33" s="366"/>
      <c r="AA33" s="366"/>
      <c r="AB33" s="366"/>
      <c r="AC33" s="366"/>
      <c r="AD33" s="366"/>
      <c r="AE33" s="366"/>
      <c r="AF33" s="366"/>
      <c r="AG33" s="366"/>
      <c r="AH33" s="366"/>
      <c r="AI33" s="366"/>
      <c r="AJ33" s="366"/>
      <c r="AK33" s="367"/>
    </row>
    <row r="34" spans="1:41" ht="25.5" customHeight="1" thickBot="1">
      <c r="A34" s="179"/>
      <c r="B34" s="178"/>
      <c r="C34" s="178"/>
      <c r="D34" s="178"/>
      <c r="E34" s="178"/>
      <c r="F34" s="178"/>
      <c r="G34" s="178"/>
      <c r="H34" s="178"/>
      <c r="I34" s="178"/>
      <c r="J34" s="178"/>
      <c r="K34" s="178"/>
      <c r="L34" s="178"/>
      <c r="M34" s="178"/>
      <c r="N34" s="178"/>
      <c r="O34" s="178"/>
      <c r="P34" s="178"/>
      <c r="Q34" s="178"/>
      <c r="R34" s="178"/>
      <c r="S34" s="178"/>
      <c r="T34" s="178"/>
      <c r="U34" s="178"/>
      <c r="V34" s="178"/>
      <c r="W34" s="178"/>
      <c r="X34" s="178"/>
      <c r="Y34" s="178"/>
      <c r="Z34" s="178"/>
      <c r="AA34" s="178"/>
      <c r="AB34" s="178"/>
      <c r="AC34" s="178"/>
      <c r="AD34" s="178"/>
      <c r="AE34" s="178"/>
      <c r="AF34" s="178"/>
      <c r="AG34" s="178"/>
      <c r="AH34" s="178"/>
      <c r="AI34" s="178"/>
      <c r="AJ34" s="178"/>
      <c r="AK34" s="178"/>
    </row>
    <row r="35" spans="1:41" ht="21.75" customHeight="1" thickBot="1">
      <c r="A35" s="358" t="s">
        <v>116</v>
      </c>
      <c r="B35" s="358"/>
      <c r="C35" s="358"/>
      <c r="D35" s="358"/>
      <c r="E35" s="358"/>
      <c r="F35" s="358"/>
      <c r="G35" s="358"/>
      <c r="H35" s="358"/>
      <c r="I35" s="358"/>
      <c r="J35" s="358"/>
      <c r="K35" s="358"/>
      <c r="L35" s="358"/>
      <c r="M35" s="358"/>
      <c r="N35" s="358"/>
      <c r="O35" s="358"/>
      <c r="P35" s="358"/>
      <c r="Q35" s="358"/>
      <c r="R35" s="358"/>
      <c r="S35" s="358"/>
      <c r="T35" s="358"/>
      <c r="U35" s="358"/>
      <c r="V35" s="358"/>
      <c r="W35" s="358"/>
      <c r="X35" s="358"/>
      <c r="Y35" s="358"/>
      <c r="Z35" s="358"/>
      <c r="AA35" s="358"/>
      <c r="AB35" s="358"/>
      <c r="AC35" s="358"/>
      <c r="AD35" s="358"/>
      <c r="AE35" s="358"/>
      <c r="AF35" s="358"/>
      <c r="AG35" s="358"/>
      <c r="AH35" s="358"/>
      <c r="AI35" s="358"/>
      <c r="AJ35" s="358"/>
      <c r="AK35" s="358"/>
      <c r="AN35" s="147" t="str">
        <f>IF(AN29="OK","○",IF(AN29="NG","×",""))</f>
        <v>×</v>
      </c>
      <c r="AO35" s="138"/>
    </row>
    <row r="36" spans="1:41" ht="22.5" customHeight="1">
      <c r="A36" s="15"/>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row>
    <row r="37" spans="1:41" s="15" customFormat="1" ht="18.75" customHeight="1">
      <c r="AN37" s="17"/>
    </row>
    <row r="38" spans="1:41" s="15" customFormat="1" ht="18.75" hidden="1" customHeight="1">
      <c r="C38" s="17" t="s">
        <v>96</v>
      </c>
      <c r="AN38" s="17"/>
    </row>
    <row r="39" spans="1:41" s="15" customFormat="1" ht="18.75" hidden="1" customHeight="1">
      <c r="A39" s="15">
        <v>1</v>
      </c>
      <c r="B39" s="30" t="s">
        <v>123</v>
      </c>
      <c r="C39" s="18">
        <v>200000</v>
      </c>
      <c r="D39" s="15" t="s">
        <v>58</v>
      </c>
      <c r="E39" s="16"/>
      <c r="AN39" s="17"/>
    </row>
    <row r="40" spans="1:41" s="15" customFormat="1" ht="18.75" hidden="1" customHeight="1">
      <c r="A40" s="15">
        <v>2</v>
      </c>
      <c r="B40" s="30" t="s">
        <v>124</v>
      </c>
      <c r="C40" s="18">
        <v>230000</v>
      </c>
      <c r="D40" s="15" t="s">
        <v>58</v>
      </c>
      <c r="E40" s="16"/>
      <c r="AN40" s="17"/>
    </row>
    <row r="41" spans="1:41" s="15" customFormat="1" ht="18.75" hidden="1" customHeight="1">
      <c r="A41" s="15">
        <v>3</v>
      </c>
      <c r="B41" s="30" t="s">
        <v>125</v>
      </c>
      <c r="C41" s="18">
        <v>250000</v>
      </c>
      <c r="D41" s="15" t="s">
        <v>58</v>
      </c>
      <c r="E41" s="16"/>
      <c r="AN41" s="17"/>
    </row>
    <row r="42" spans="1:41" s="15" customFormat="1" ht="18.75" hidden="1" customHeight="1">
      <c r="A42" s="15">
        <v>4</v>
      </c>
      <c r="B42" s="30" t="s">
        <v>126</v>
      </c>
      <c r="C42" s="18">
        <v>200000</v>
      </c>
      <c r="D42" s="15" t="s">
        <v>58</v>
      </c>
      <c r="E42" s="16"/>
      <c r="AN42" s="17"/>
    </row>
    <row r="43" spans="1:41" s="15" customFormat="1" ht="18.75" hidden="1" customHeight="1">
      <c r="A43" s="15">
        <v>5</v>
      </c>
      <c r="B43" s="30" t="s">
        <v>122</v>
      </c>
      <c r="C43" s="18">
        <v>200000</v>
      </c>
      <c r="D43" s="15" t="s">
        <v>58</v>
      </c>
      <c r="E43" s="16"/>
      <c r="AN43" s="17"/>
    </row>
    <row r="44" spans="1:41" s="15" customFormat="1" ht="18.75" hidden="1" customHeight="1">
      <c r="A44" s="15">
        <v>6</v>
      </c>
      <c r="B44" s="30" t="s">
        <v>128</v>
      </c>
      <c r="C44" s="18">
        <v>200000</v>
      </c>
      <c r="D44" s="15" t="s">
        <v>58</v>
      </c>
      <c r="E44" s="16"/>
      <c r="AN44" s="17"/>
    </row>
    <row r="45" spans="1:41" s="15" customFormat="1" ht="18.75" hidden="1" customHeight="1">
      <c r="A45" s="15">
        <v>7</v>
      </c>
      <c r="B45" s="30" t="s">
        <v>129</v>
      </c>
      <c r="C45" s="18">
        <v>230000</v>
      </c>
      <c r="D45" s="15" t="s">
        <v>58</v>
      </c>
      <c r="E45" s="16"/>
      <c r="AN45" s="17"/>
    </row>
    <row r="46" spans="1:41" s="15" customFormat="1" ht="18.75" hidden="1" customHeight="1">
      <c r="A46" s="15">
        <v>8</v>
      </c>
      <c r="B46" s="30" t="s">
        <v>130</v>
      </c>
      <c r="C46" s="18">
        <v>250000</v>
      </c>
      <c r="D46" s="15" t="s">
        <v>58</v>
      </c>
      <c r="E46" s="16"/>
      <c r="AN46" s="17"/>
    </row>
    <row r="47" spans="1:41" s="15" customFormat="1" ht="18.75" hidden="1" customHeight="1">
      <c r="A47" s="15">
        <v>9</v>
      </c>
      <c r="B47" s="30" t="s">
        <v>24</v>
      </c>
      <c r="C47" s="18">
        <v>250000</v>
      </c>
      <c r="D47" s="15" t="s">
        <v>58</v>
      </c>
      <c r="E47" s="16"/>
      <c r="AN47" s="17"/>
    </row>
    <row r="48" spans="1:41" s="15" customFormat="1" ht="18.75" hidden="1" customHeight="1">
      <c r="A48" s="15">
        <v>10</v>
      </c>
      <c r="B48" s="30" t="s">
        <v>131</v>
      </c>
      <c r="C48" s="18">
        <v>200000</v>
      </c>
      <c r="D48" s="15" t="s">
        <v>58</v>
      </c>
      <c r="E48" s="16"/>
      <c r="AN48" s="17"/>
    </row>
    <row r="49" spans="1:40" s="15" customFormat="1" ht="18.75" hidden="1" customHeight="1">
      <c r="A49" s="15">
        <v>11</v>
      </c>
      <c r="B49" s="15" t="s">
        <v>97</v>
      </c>
      <c r="C49" s="18">
        <v>250000</v>
      </c>
      <c r="D49" s="15" t="s">
        <v>58</v>
      </c>
      <c r="E49" s="16"/>
      <c r="AN49" s="17"/>
    </row>
    <row r="50" spans="1:40" s="15" customFormat="1" ht="18.75" hidden="1" customHeight="1">
      <c r="A50" s="15">
        <v>12</v>
      </c>
      <c r="B50" s="15" t="s">
        <v>59</v>
      </c>
      <c r="C50" s="18">
        <v>60000</v>
      </c>
      <c r="D50" s="15" t="s">
        <v>58</v>
      </c>
      <c r="E50" s="16"/>
      <c r="AN50" s="17"/>
    </row>
    <row r="51" spans="1:40" s="15" customFormat="1" ht="18.75" hidden="1" customHeight="1">
      <c r="A51" s="15">
        <v>13</v>
      </c>
      <c r="B51" s="15" t="s">
        <v>60</v>
      </c>
      <c r="C51" s="18">
        <v>80000</v>
      </c>
      <c r="D51" s="15" t="s">
        <v>58</v>
      </c>
      <c r="E51" s="16"/>
      <c r="AN51" s="17"/>
    </row>
    <row r="52" spans="1:40" s="15" customFormat="1" ht="18.75" hidden="1" customHeight="1">
      <c r="A52" s="15">
        <v>14</v>
      </c>
      <c r="B52" s="15" t="s">
        <v>61</v>
      </c>
      <c r="C52" s="18">
        <v>100000</v>
      </c>
      <c r="D52" s="15" t="s">
        <v>58</v>
      </c>
      <c r="E52" s="16"/>
      <c r="AN52" s="17"/>
    </row>
    <row r="53" spans="1:40" s="15" customFormat="1" ht="18.75" hidden="1" customHeight="1">
      <c r="A53" s="15">
        <v>15</v>
      </c>
      <c r="B53" s="15" t="s">
        <v>132</v>
      </c>
      <c r="C53" s="18">
        <v>60000</v>
      </c>
      <c r="D53" s="15" t="s">
        <v>58</v>
      </c>
      <c r="E53" s="16"/>
      <c r="AN53" s="17"/>
    </row>
    <row r="54" spans="1:40" s="15" customFormat="1" ht="18.75" hidden="1" customHeight="1">
      <c r="A54" s="15">
        <v>16</v>
      </c>
      <c r="B54" s="15" t="s">
        <v>133</v>
      </c>
      <c r="C54" s="18">
        <v>20000</v>
      </c>
      <c r="D54" s="15" t="s">
        <v>58</v>
      </c>
      <c r="E54" s="16"/>
      <c r="AN54" s="17"/>
    </row>
    <row r="55" spans="1:40" s="15" customFormat="1" ht="18.75" hidden="1" customHeight="1">
      <c r="A55" s="15">
        <v>17</v>
      </c>
      <c r="B55" s="15" t="s">
        <v>134</v>
      </c>
      <c r="C55" s="18">
        <v>20000</v>
      </c>
      <c r="D55" s="15" t="s">
        <v>58</v>
      </c>
      <c r="E55" s="16"/>
      <c r="AN55" s="17"/>
    </row>
    <row r="56" spans="1:40" s="15" customFormat="1" ht="18.75" hidden="1" customHeight="1">
      <c r="A56" s="15">
        <v>18</v>
      </c>
      <c r="B56" s="15" t="s">
        <v>135</v>
      </c>
      <c r="C56" s="18">
        <v>20000</v>
      </c>
      <c r="D56" s="15" t="s">
        <v>58</v>
      </c>
      <c r="E56" s="16"/>
      <c r="AN56" s="17"/>
    </row>
    <row r="57" spans="1:40" s="15" customFormat="1" ht="18.75" hidden="1" customHeight="1">
      <c r="A57" s="15">
        <v>19</v>
      </c>
      <c r="B57" s="15" t="s">
        <v>136</v>
      </c>
      <c r="C57" s="18">
        <v>20000</v>
      </c>
      <c r="D57" s="15" t="s">
        <v>58</v>
      </c>
      <c r="E57" s="16"/>
      <c r="AN57" s="17"/>
    </row>
    <row r="58" spans="1:40" s="15" customFormat="1" ht="18.75" hidden="1" customHeight="1">
      <c r="A58" s="15">
        <v>20</v>
      </c>
      <c r="B58" s="15" t="s">
        <v>62</v>
      </c>
      <c r="C58" s="18">
        <v>700000</v>
      </c>
      <c r="D58" s="15" t="s">
        <v>98</v>
      </c>
      <c r="E58" s="16"/>
      <c r="AN58" s="17"/>
    </row>
    <row r="59" spans="1:40" s="15" customFormat="1" ht="18.75" hidden="1" customHeight="1">
      <c r="A59" s="15">
        <v>21</v>
      </c>
      <c r="B59" s="15" t="s">
        <v>63</v>
      </c>
      <c r="C59" s="18">
        <v>900000</v>
      </c>
      <c r="D59" s="15" t="s">
        <v>98</v>
      </c>
      <c r="E59" s="16"/>
      <c r="AN59" s="17"/>
    </row>
    <row r="60" spans="1:40" s="15" customFormat="1" ht="18.75" hidden="1" customHeight="1">
      <c r="A60" s="15">
        <v>22</v>
      </c>
      <c r="B60" s="15" t="s">
        <v>64</v>
      </c>
      <c r="C60" s="18">
        <v>1100000</v>
      </c>
      <c r="D60" s="15" t="s">
        <v>98</v>
      </c>
      <c r="E60" s="16"/>
      <c r="AN60" s="17"/>
    </row>
    <row r="61" spans="1:40" s="15" customFormat="1" ht="18.75" hidden="1" customHeight="1">
      <c r="A61" s="15">
        <v>23</v>
      </c>
      <c r="B61" s="15" t="s">
        <v>65</v>
      </c>
      <c r="C61" s="18">
        <v>1300000</v>
      </c>
      <c r="D61" s="15" t="s">
        <v>98</v>
      </c>
      <c r="E61" s="16"/>
      <c r="AN61" s="17"/>
    </row>
    <row r="62" spans="1:40" s="15" customFormat="1" ht="18.75" hidden="1" customHeight="1">
      <c r="A62" s="15">
        <v>24</v>
      </c>
      <c r="B62" s="15" t="s">
        <v>66</v>
      </c>
      <c r="C62" s="18">
        <v>1500000</v>
      </c>
      <c r="D62" s="15" t="s">
        <v>98</v>
      </c>
      <c r="E62" s="16"/>
      <c r="AN62" s="17"/>
    </row>
    <row r="63" spans="1:40" s="15" customFormat="1" ht="18.75" hidden="1" customHeight="1">
      <c r="A63" s="15">
        <v>25</v>
      </c>
      <c r="B63" s="15" t="s">
        <v>67</v>
      </c>
      <c r="C63" s="18">
        <v>200000</v>
      </c>
      <c r="D63" s="15" t="s">
        <v>98</v>
      </c>
      <c r="E63" s="16"/>
      <c r="AN63" s="17"/>
    </row>
    <row r="64" spans="1:40" s="15" customFormat="1" ht="18.75" hidden="1" customHeight="1">
      <c r="A64" s="15">
        <v>26</v>
      </c>
      <c r="B64" s="15" t="s">
        <v>137</v>
      </c>
      <c r="C64" s="18">
        <v>250000</v>
      </c>
      <c r="D64" s="15" t="s">
        <v>98</v>
      </c>
      <c r="E64" s="16"/>
      <c r="AN64" s="17"/>
    </row>
    <row r="65" spans="1:40" s="15" customFormat="1" ht="18.75" hidden="1" customHeight="1">
      <c r="A65" s="15">
        <v>27</v>
      </c>
      <c r="B65" s="15" t="s">
        <v>68</v>
      </c>
      <c r="C65" s="18">
        <v>700000</v>
      </c>
      <c r="D65" s="15" t="s">
        <v>98</v>
      </c>
      <c r="E65" s="16"/>
      <c r="AN65" s="17"/>
    </row>
    <row r="66" spans="1:40" s="15" customFormat="1" ht="18.75" hidden="1" customHeight="1">
      <c r="A66" s="15">
        <v>28</v>
      </c>
      <c r="B66" s="15" t="s">
        <v>69</v>
      </c>
      <c r="C66" s="18">
        <v>900000</v>
      </c>
      <c r="D66" s="15" t="s">
        <v>98</v>
      </c>
      <c r="E66" s="16"/>
      <c r="AN66" s="17"/>
    </row>
    <row r="67" spans="1:40" s="15" customFormat="1" ht="18.75" hidden="1" customHeight="1">
      <c r="A67" s="15">
        <v>29</v>
      </c>
      <c r="B67" s="15" t="s">
        <v>70</v>
      </c>
      <c r="C67" s="18">
        <v>1100000</v>
      </c>
      <c r="D67" s="15" t="s">
        <v>98</v>
      </c>
      <c r="E67" s="16"/>
      <c r="AN67" s="17"/>
    </row>
    <row r="68" spans="1:40" s="15" customFormat="1" ht="18.75" hidden="1" customHeight="1">
      <c r="A68" s="15">
        <v>30</v>
      </c>
      <c r="B68" s="15" t="s">
        <v>71</v>
      </c>
      <c r="C68" s="18">
        <v>1300000</v>
      </c>
      <c r="D68" s="15" t="s">
        <v>98</v>
      </c>
      <c r="E68" s="16"/>
      <c r="AN68" s="17"/>
    </row>
    <row r="69" spans="1:40" s="15" customFormat="1" ht="18.75" hidden="1" customHeight="1">
      <c r="A69" s="15">
        <v>31</v>
      </c>
      <c r="B69" s="15" t="s">
        <v>72</v>
      </c>
      <c r="C69" s="18">
        <v>1500000</v>
      </c>
      <c r="D69" s="15" t="s">
        <v>98</v>
      </c>
      <c r="E69" s="16"/>
      <c r="AN69" s="17"/>
    </row>
    <row r="70" spans="1:40" s="15" customFormat="1" ht="18.75" hidden="1" customHeight="1">
      <c r="A70" s="15">
        <v>32</v>
      </c>
      <c r="B70" s="15" t="s">
        <v>79</v>
      </c>
      <c r="C70" s="18">
        <v>200000</v>
      </c>
      <c r="D70" s="15" t="s">
        <v>98</v>
      </c>
      <c r="E70" s="16"/>
      <c r="AN70" s="17"/>
    </row>
    <row r="71" spans="1:40" s="15" customFormat="1" ht="18.75" hidden="1" customHeight="1">
      <c r="A71" s="15">
        <v>33</v>
      </c>
      <c r="B71" s="15" t="s">
        <v>99</v>
      </c>
      <c r="C71" s="18">
        <v>250000</v>
      </c>
      <c r="D71" s="15" t="s">
        <v>98</v>
      </c>
      <c r="E71" s="16"/>
      <c r="AN71" s="17"/>
    </row>
    <row r="72" spans="1:40" s="15" customFormat="1" ht="18.75" hidden="1" customHeight="1">
      <c r="A72" s="15">
        <v>34</v>
      </c>
      <c r="B72" s="15" t="s">
        <v>138</v>
      </c>
      <c r="C72" s="18">
        <v>700000</v>
      </c>
      <c r="D72" s="15" t="s">
        <v>98</v>
      </c>
      <c r="E72" s="16"/>
      <c r="AN72" s="17"/>
    </row>
    <row r="73" spans="1:40" s="15" customFormat="1" ht="18.75" hidden="1" customHeight="1">
      <c r="A73" s="15">
        <v>35</v>
      </c>
      <c r="B73" s="15" t="s">
        <v>112</v>
      </c>
      <c r="C73" s="18">
        <v>900000</v>
      </c>
      <c r="D73" s="15" t="s">
        <v>98</v>
      </c>
      <c r="E73" s="16"/>
      <c r="AN73" s="17"/>
    </row>
    <row r="74" spans="1:40" s="15" customFormat="1" ht="18.75" hidden="1" customHeight="1">
      <c r="A74" s="15">
        <v>36</v>
      </c>
      <c r="B74" s="15" t="s">
        <v>113</v>
      </c>
      <c r="C74" s="18">
        <v>1100000</v>
      </c>
      <c r="D74" s="15" t="s">
        <v>98</v>
      </c>
      <c r="E74" s="16"/>
      <c r="AN74" s="17"/>
    </row>
    <row r="75" spans="1:40" s="15" customFormat="1" ht="18.75" hidden="1" customHeight="1">
      <c r="A75" s="15">
        <v>37</v>
      </c>
      <c r="B75" s="15" t="s">
        <v>114</v>
      </c>
      <c r="C75" s="18">
        <v>1300000</v>
      </c>
      <c r="D75" s="15" t="s">
        <v>98</v>
      </c>
      <c r="E75" s="16"/>
      <c r="AN75" s="17"/>
    </row>
    <row r="76" spans="1:40" s="15" customFormat="1" ht="18.75" hidden="1" customHeight="1">
      <c r="A76" s="15">
        <v>38</v>
      </c>
      <c r="B76" s="15" t="s">
        <v>115</v>
      </c>
      <c r="C76" s="18">
        <v>1500000</v>
      </c>
      <c r="D76" s="15" t="s">
        <v>98</v>
      </c>
      <c r="E76" s="16"/>
      <c r="AN76" s="17"/>
    </row>
  </sheetData>
  <mergeCells count="83">
    <mergeCell ref="AN1:AU2"/>
    <mergeCell ref="A3:A9"/>
    <mergeCell ref="J3:AD3"/>
    <mergeCell ref="AE3:AK3"/>
    <mergeCell ref="J4:AD4"/>
    <mergeCell ref="AE4:AK4"/>
    <mergeCell ref="AN4:AR4"/>
    <mergeCell ref="J5:Z5"/>
    <mergeCell ref="AA5:AB5"/>
    <mergeCell ref="AC5:AD5"/>
    <mergeCell ref="AF5:AG5"/>
    <mergeCell ref="AH5:AI5"/>
    <mergeCell ref="AJ5:AK5"/>
    <mergeCell ref="AN5:AR5"/>
    <mergeCell ref="B6:I7"/>
    <mergeCell ref="O6:P6"/>
    <mergeCell ref="R6:T6"/>
    <mergeCell ref="AA6:AK6"/>
    <mergeCell ref="AR6:AR7"/>
    <mergeCell ref="J7:AK7"/>
    <mergeCell ref="A13:G13"/>
    <mergeCell ref="H13:Q13"/>
    <mergeCell ref="S13:AB13"/>
    <mergeCell ref="AD13:AK13"/>
    <mergeCell ref="J8:P8"/>
    <mergeCell ref="Q8:W8"/>
    <mergeCell ref="X8:AA8"/>
    <mergeCell ref="AB8:AK8"/>
    <mergeCell ref="J9:AK9"/>
    <mergeCell ref="S11:V11"/>
    <mergeCell ref="W11:AA11"/>
    <mergeCell ref="AB11:AC11"/>
    <mergeCell ref="AD11:AE11"/>
    <mergeCell ref="AF11:AI11"/>
    <mergeCell ref="AJ11:AK11"/>
    <mergeCell ref="A12:G12"/>
    <mergeCell ref="H12:R12"/>
    <mergeCell ref="S12:AC12"/>
    <mergeCell ref="AD12:AK12"/>
    <mergeCell ref="A14:G14"/>
    <mergeCell ref="H14:Q14"/>
    <mergeCell ref="S14:AB14"/>
    <mergeCell ref="AD14:AK14"/>
    <mergeCell ref="A15:G15"/>
    <mergeCell ref="H15:Q15"/>
    <mergeCell ref="S15:AB15"/>
    <mergeCell ref="AD15:AK15"/>
    <mergeCell ref="A16:G16"/>
    <mergeCell ref="H16:Q16"/>
    <mergeCell ref="S16:AB16"/>
    <mergeCell ref="AD16:AK16"/>
    <mergeCell ref="A17:G17"/>
    <mergeCell ref="H17:Q17"/>
    <mergeCell ref="S17:AB17"/>
    <mergeCell ref="AD17:AI17"/>
    <mergeCell ref="AJ17:AK17"/>
    <mergeCell ref="A25:AC25"/>
    <mergeCell ref="AD25:AI25"/>
    <mergeCell ref="AJ25:AK25"/>
    <mergeCell ref="A18:G18"/>
    <mergeCell ref="H18:Q18"/>
    <mergeCell ref="S18:AB18"/>
    <mergeCell ref="AD18:AI18"/>
    <mergeCell ref="AJ18:AK18"/>
    <mergeCell ref="A19:G19"/>
    <mergeCell ref="H19:Q19"/>
    <mergeCell ref="S19:AB19"/>
    <mergeCell ref="AD19:AI19"/>
    <mergeCell ref="AJ19:AK19"/>
    <mergeCell ref="A20:AC20"/>
    <mergeCell ref="AD20:AI20"/>
    <mergeCell ref="AJ20:AK20"/>
    <mergeCell ref="A21:AK21"/>
    <mergeCell ref="A22:AK22"/>
    <mergeCell ref="B32:AK32"/>
    <mergeCell ref="B33:AK33"/>
    <mergeCell ref="A35:AK35"/>
    <mergeCell ref="W26:AC26"/>
    <mergeCell ref="AD26:AI26"/>
    <mergeCell ref="AJ26:AK26"/>
    <mergeCell ref="A29:AK29"/>
    <mergeCell ref="B30:AK30"/>
    <mergeCell ref="B31:AK31"/>
  </mergeCells>
  <phoneticPr fontId="3"/>
  <dataValidations count="7">
    <dataValidation type="list" allowBlank="1" showInputMessage="1" showErrorMessage="1" sqref="J5:Z5">
      <formula1>$B$39:$B$76</formula1>
    </dataValidation>
    <dataValidation type="list" imeMode="disabled" allowBlank="1" showInputMessage="1" showErrorMessage="1" sqref="A30:A34">
      <formula1>"○"</formula1>
    </dataValidation>
    <dataValidation imeMode="halfAlpha" allowBlank="1" showInputMessage="1" showErrorMessage="1" sqref="AE5:AF5"/>
    <dataValidation type="textLength" imeMode="disabled" operator="equal" allowBlank="1" showInputMessage="1" showErrorMessage="1" errorTitle="事業所番号" error="10桁で入力してください。" sqref="AE4:AK4">
      <formula1>10</formula1>
    </dataValidation>
    <dataValidation imeMode="disabled" allowBlank="1" showInputMessage="1" showErrorMessage="1" sqref="O6:P6 R6:T6 Q8:W8 AH5:AI5 AC5:AD5"/>
    <dataValidation imeMode="halfKatakana" allowBlank="1" showInputMessage="1" showErrorMessage="1" sqref="J3:AD3"/>
    <dataValidation type="whole" allowBlank="1" showInputMessage="1" showErrorMessage="1" error="所要額が1,000円未満の場合は申請できません。" sqref="AF11">
      <formula1>1000</formula1>
      <formula2>1E+28</formula2>
    </dataValidation>
  </dataValidations>
  <pageMargins left="0.70866141732283472" right="0.15748031496062992" top="0.74803149606299213" bottom="0.23622047244094491" header="0.31496062992125984" footer="0.31496062992125984"/>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76"/>
  <sheetViews>
    <sheetView zoomScaleNormal="100" workbookViewId="0"/>
  </sheetViews>
  <sheetFormatPr defaultColWidth="2.25" defaultRowHeight="13.5"/>
  <cols>
    <col min="1" max="1" width="5.25" style="4" customWidth="1"/>
    <col min="2" max="7" width="3.625" style="4" customWidth="1"/>
    <col min="8" max="17" width="2" style="4" customWidth="1"/>
    <col min="18" max="18" width="2.625" style="4" customWidth="1"/>
    <col min="19" max="28" width="2" style="4" customWidth="1"/>
    <col min="29" max="30" width="2.625" style="4" customWidth="1"/>
    <col min="31" max="31" width="2.875" style="4" customWidth="1"/>
    <col min="32" max="33" width="2.5" style="4" customWidth="1"/>
    <col min="34" max="35" width="2.625" style="4" customWidth="1"/>
    <col min="36" max="37" width="1.625" style="4" customWidth="1"/>
    <col min="38" max="38" width="2.25" style="4"/>
    <col min="39" max="39" width="2.25" style="4" customWidth="1"/>
    <col min="40" max="40" width="20.5" style="136" bestFit="1" customWidth="1"/>
    <col min="41" max="41" width="9.125" style="4" customWidth="1"/>
    <col min="42" max="45" width="2.25" style="4" customWidth="1"/>
    <col min="46" max="16384" width="2.25" style="4"/>
  </cols>
  <sheetData>
    <row r="1" spans="1:47">
      <c r="A1" s="149" t="s">
        <v>176</v>
      </c>
      <c r="AN1" s="412" t="s">
        <v>140</v>
      </c>
      <c r="AO1" s="412"/>
      <c r="AP1" s="412"/>
      <c r="AQ1" s="412"/>
      <c r="AR1" s="412"/>
      <c r="AS1" s="412"/>
      <c r="AT1" s="412"/>
      <c r="AU1" s="412"/>
    </row>
    <row r="2" spans="1:47" ht="14.25" thickBot="1">
      <c r="AN2" s="412"/>
      <c r="AO2" s="412"/>
      <c r="AP2" s="412"/>
      <c r="AQ2" s="412"/>
      <c r="AR2" s="412"/>
      <c r="AS2" s="412"/>
      <c r="AT2" s="412"/>
      <c r="AU2" s="412"/>
    </row>
    <row r="3" spans="1:47" s="5" customFormat="1" ht="12" customHeight="1">
      <c r="A3" s="379" t="s">
        <v>28</v>
      </c>
      <c r="B3" s="25" t="s">
        <v>0</v>
      </c>
      <c r="C3" s="21"/>
      <c r="D3" s="21"/>
      <c r="E3" s="22"/>
      <c r="F3" s="22"/>
      <c r="G3" s="22"/>
      <c r="H3" s="22"/>
      <c r="I3" s="32"/>
      <c r="J3" s="382"/>
      <c r="K3" s="382"/>
      <c r="L3" s="382"/>
      <c r="M3" s="382"/>
      <c r="N3" s="382"/>
      <c r="O3" s="382"/>
      <c r="P3" s="382"/>
      <c r="Q3" s="382"/>
      <c r="R3" s="382"/>
      <c r="S3" s="382"/>
      <c r="T3" s="382"/>
      <c r="U3" s="382"/>
      <c r="V3" s="382"/>
      <c r="W3" s="382"/>
      <c r="X3" s="382"/>
      <c r="Y3" s="382"/>
      <c r="Z3" s="382"/>
      <c r="AA3" s="382"/>
      <c r="AB3" s="382"/>
      <c r="AC3" s="382"/>
      <c r="AD3" s="383"/>
      <c r="AE3" s="384" t="s">
        <v>162</v>
      </c>
      <c r="AF3" s="385"/>
      <c r="AG3" s="385"/>
      <c r="AH3" s="385"/>
      <c r="AI3" s="385"/>
      <c r="AJ3" s="385"/>
      <c r="AK3" s="386"/>
      <c r="AN3" s="137"/>
    </row>
    <row r="4" spans="1:47" s="5" customFormat="1" ht="20.25" customHeight="1">
      <c r="A4" s="380"/>
      <c r="B4" s="26" t="s">
        <v>26</v>
      </c>
      <c r="C4" s="6"/>
      <c r="D4" s="6"/>
      <c r="E4" s="7"/>
      <c r="F4" s="7"/>
      <c r="G4" s="7"/>
      <c r="H4" s="7"/>
      <c r="I4" s="33"/>
      <c r="J4" s="387"/>
      <c r="K4" s="388"/>
      <c r="L4" s="388"/>
      <c r="M4" s="388"/>
      <c r="N4" s="388"/>
      <c r="O4" s="388"/>
      <c r="P4" s="388"/>
      <c r="Q4" s="388"/>
      <c r="R4" s="388"/>
      <c r="S4" s="388"/>
      <c r="T4" s="388"/>
      <c r="U4" s="388"/>
      <c r="V4" s="388"/>
      <c r="W4" s="388"/>
      <c r="X4" s="388"/>
      <c r="Y4" s="388"/>
      <c r="Z4" s="388"/>
      <c r="AA4" s="388"/>
      <c r="AB4" s="388"/>
      <c r="AC4" s="388"/>
      <c r="AD4" s="389"/>
      <c r="AE4" s="390"/>
      <c r="AF4" s="391"/>
      <c r="AG4" s="391"/>
      <c r="AH4" s="391"/>
      <c r="AI4" s="391"/>
      <c r="AJ4" s="391"/>
      <c r="AK4" s="392"/>
      <c r="AN4" s="416"/>
      <c r="AO4" s="416"/>
      <c r="AP4" s="416"/>
      <c r="AQ4" s="416"/>
      <c r="AR4" s="416"/>
    </row>
    <row r="5" spans="1:47" s="5" customFormat="1" ht="26.25" customHeight="1">
      <c r="A5" s="380"/>
      <c r="B5" s="27" t="s">
        <v>46</v>
      </c>
      <c r="C5" s="14"/>
      <c r="D5" s="14"/>
      <c r="E5" s="8"/>
      <c r="F5" s="8"/>
      <c r="G5" s="8"/>
      <c r="H5" s="8"/>
      <c r="I5" s="34"/>
      <c r="J5" s="417"/>
      <c r="K5" s="417"/>
      <c r="L5" s="417"/>
      <c r="M5" s="417"/>
      <c r="N5" s="417"/>
      <c r="O5" s="417"/>
      <c r="P5" s="417"/>
      <c r="Q5" s="417"/>
      <c r="R5" s="417"/>
      <c r="S5" s="417"/>
      <c r="T5" s="417"/>
      <c r="U5" s="417"/>
      <c r="V5" s="417"/>
      <c r="W5" s="417"/>
      <c r="X5" s="417"/>
      <c r="Y5" s="417"/>
      <c r="Z5" s="418"/>
      <c r="AA5" s="419" t="s">
        <v>39</v>
      </c>
      <c r="AB5" s="420"/>
      <c r="AC5" s="421"/>
      <c r="AD5" s="421"/>
      <c r="AE5" s="133" t="s">
        <v>106</v>
      </c>
      <c r="AF5" s="422" t="s">
        <v>109</v>
      </c>
      <c r="AG5" s="423"/>
      <c r="AH5" s="393"/>
      <c r="AI5" s="393"/>
      <c r="AJ5" s="394" t="s">
        <v>107</v>
      </c>
      <c r="AK5" s="395"/>
      <c r="AN5" s="424" t="s">
        <v>108</v>
      </c>
      <c r="AO5" s="416"/>
      <c r="AP5" s="416"/>
      <c r="AQ5" s="416"/>
      <c r="AR5" s="416"/>
    </row>
    <row r="6" spans="1:47" s="5" customFormat="1" ht="17.25" customHeight="1">
      <c r="A6" s="380"/>
      <c r="B6" s="396" t="s">
        <v>40</v>
      </c>
      <c r="C6" s="397"/>
      <c r="D6" s="397"/>
      <c r="E6" s="397"/>
      <c r="F6" s="397"/>
      <c r="G6" s="397"/>
      <c r="H6" s="397"/>
      <c r="I6" s="398"/>
      <c r="J6" s="9" t="s">
        <v>6</v>
      </c>
      <c r="K6" s="9"/>
      <c r="L6" s="9"/>
      <c r="M6" s="9"/>
      <c r="N6" s="9"/>
      <c r="O6" s="402"/>
      <c r="P6" s="402"/>
      <c r="Q6" s="173" t="s">
        <v>169</v>
      </c>
      <c r="R6" s="402"/>
      <c r="S6" s="402"/>
      <c r="T6" s="402"/>
      <c r="U6" s="9" t="s">
        <v>8</v>
      </c>
      <c r="V6" s="9"/>
      <c r="W6" s="9"/>
      <c r="X6" s="9"/>
      <c r="Y6" s="9"/>
      <c r="Z6" s="9"/>
      <c r="AA6" s="403"/>
      <c r="AB6" s="403"/>
      <c r="AC6" s="403"/>
      <c r="AD6" s="403"/>
      <c r="AE6" s="403"/>
      <c r="AF6" s="403"/>
      <c r="AG6" s="403"/>
      <c r="AH6" s="403"/>
      <c r="AI6" s="403"/>
      <c r="AJ6" s="403"/>
      <c r="AK6" s="404"/>
      <c r="AN6" s="213"/>
      <c r="AO6" s="3"/>
      <c r="AP6" s="3"/>
      <c r="AQ6" s="3"/>
      <c r="AR6" s="425"/>
    </row>
    <row r="7" spans="1:47" s="5" customFormat="1" ht="20.25" customHeight="1">
      <c r="A7" s="380"/>
      <c r="B7" s="399"/>
      <c r="C7" s="400"/>
      <c r="D7" s="400"/>
      <c r="E7" s="400"/>
      <c r="F7" s="400"/>
      <c r="G7" s="400"/>
      <c r="H7" s="400"/>
      <c r="I7" s="401"/>
      <c r="J7" s="387"/>
      <c r="K7" s="388"/>
      <c r="L7" s="388"/>
      <c r="M7" s="388"/>
      <c r="N7" s="388"/>
      <c r="O7" s="388"/>
      <c r="P7" s="388"/>
      <c r="Q7" s="388"/>
      <c r="R7" s="388"/>
      <c r="S7" s="388"/>
      <c r="T7" s="388"/>
      <c r="U7" s="388"/>
      <c r="V7" s="388"/>
      <c r="W7" s="388"/>
      <c r="X7" s="388"/>
      <c r="Y7" s="388"/>
      <c r="Z7" s="388"/>
      <c r="AA7" s="388"/>
      <c r="AB7" s="388"/>
      <c r="AC7" s="388"/>
      <c r="AD7" s="388"/>
      <c r="AE7" s="388"/>
      <c r="AF7" s="388"/>
      <c r="AG7" s="388"/>
      <c r="AH7" s="388"/>
      <c r="AI7" s="388"/>
      <c r="AJ7" s="388"/>
      <c r="AK7" s="405"/>
      <c r="AN7" s="213"/>
      <c r="AO7" s="3"/>
      <c r="AP7" s="3"/>
      <c r="AQ7" s="3"/>
      <c r="AR7" s="425"/>
    </row>
    <row r="8" spans="1:47" s="5" customFormat="1" ht="21" customHeight="1">
      <c r="A8" s="380"/>
      <c r="B8" s="28" t="s">
        <v>9</v>
      </c>
      <c r="C8" s="212"/>
      <c r="D8" s="212"/>
      <c r="E8" s="10"/>
      <c r="F8" s="10"/>
      <c r="G8" s="10"/>
      <c r="H8" s="10"/>
      <c r="I8" s="11"/>
      <c r="J8" s="426" t="s">
        <v>10</v>
      </c>
      <c r="K8" s="394"/>
      <c r="L8" s="394"/>
      <c r="M8" s="394"/>
      <c r="N8" s="394"/>
      <c r="O8" s="394"/>
      <c r="P8" s="427"/>
      <c r="Q8" s="406"/>
      <c r="R8" s="407"/>
      <c r="S8" s="407"/>
      <c r="T8" s="407"/>
      <c r="U8" s="407"/>
      <c r="V8" s="407"/>
      <c r="W8" s="408"/>
      <c r="X8" s="426" t="s">
        <v>35</v>
      </c>
      <c r="Y8" s="394"/>
      <c r="Z8" s="394"/>
      <c r="AA8" s="427"/>
      <c r="AB8" s="413"/>
      <c r="AC8" s="414"/>
      <c r="AD8" s="414"/>
      <c r="AE8" s="414"/>
      <c r="AF8" s="414"/>
      <c r="AG8" s="414"/>
      <c r="AH8" s="414"/>
      <c r="AI8" s="414"/>
      <c r="AJ8" s="414"/>
      <c r="AK8" s="415"/>
      <c r="AN8" s="137"/>
    </row>
    <row r="9" spans="1:47" s="5" customFormat="1" ht="20.25" customHeight="1" thickBot="1">
      <c r="A9" s="381"/>
      <c r="B9" s="29" t="s">
        <v>27</v>
      </c>
      <c r="C9" s="23"/>
      <c r="D9" s="23"/>
      <c r="E9" s="24"/>
      <c r="F9" s="24"/>
      <c r="G9" s="24"/>
      <c r="H9" s="24"/>
      <c r="I9" s="31"/>
      <c r="J9" s="409"/>
      <c r="K9" s="410"/>
      <c r="L9" s="410"/>
      <c r="M9" s="410"/>
      <c r="N9" s="410"/>
      <c r="O9" s="410"/>
      <c r="P9" s="410"/>
      <c r="Q9" s="410"/>
      <c r="R9" s="410"/>
      <c r="S9" s="410"/>
      <c r="T9" s="410"/>
      <c r="U9" s="410"/>
      <c r="V9" s="410"/>
      <c r="W9" s="410"/>
      <c r="X9" s="410"/>
      <c r="Y9" s="410"/>
      <c r="Z9" s="410"/>
      <c r="AA9" s="410"/>
      <c r="AB9" s="410"/>
      <c r="AC9" s="410"/>
      <c r="AD9" s="410"/>
      <c r="AE9" s="410"/>
      <c r="AF9" s="410"/>
      <c r="AG9" s="410"/>
      <c r="AH9" s="410"/>
      <c r="AI9" s="410"/>
      <c r="AJ9" s="410"/>
      <c r="AK9" s="411"/>
      <c r="AN9" s="137"/>
    </row>
    <row r="10" spans="1:47" s="5" customFormat="1" ht="19.5" customHeight="1">
      <c r="A10" s="3"/>
      <c r="B10" s="3"/>
      <c r="C10" s="3"/>
      <c r="D10" s="3"/>
      <c r="E10" s="3"/>
      <c r="F10" s="3"/>
      <c r="G10" s="3"/>
      <c r="H10" s="2"/>
      <c r="I10" s="8"/>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N10" s="137"/>
    </row>
    <row r="11" spans="1:47" s="5" customFormat="1" ht="20.25" customHeight="1" thickBot="1">
      <c r="A11" s="13" t="s">
        <v>196</v>
      </c>
      <c r="B11" s="1"/>
      <c r="C11" s="3"/>
      <c r="D11" s="3"/>
      <c r="E11" s="3"/>
      <c r="F11" s="3"/>
      <c r="G11" s="3"/>
      <c r="H11" s="2"/>
      <c r="I11" s="8"/>
      <c r="J11" s="14"/>
      <c r="K11" s="14"/>
      <c r="L11" s="14"/>
      <c r="M11" s="14"/>
      <c r="N11" s="14"/>
      <c r="O11" s="14"/>
      <c r="P11" s="14"/>
      <c r="Q11" s="14"/>
      <c r="R11" s="14"/>
      <c r="S11" s="348" t="s">
        <v>42</v>
      </c>
      <c r="T11" s="349"/>
      <c r="U11" s="349"/>
      <c r="V11" s="350"/>
      <c r="W11" s="351" t="str">
        <f>IF(J5="","",VLOOKUP(J5,$B$39:$C$76,2,0))</f>
        <v/>
      </c>
      <c r="X11" s="352"/>
      <c r="Y11" s="352"/>
      <c r="Z11" s="352"/>
      <c r="AA11" s="352"/>
      <c r="AB11" s="349" t="s">
        <v>100</v>
      </c>
      <c r="AC11" s="350"/>
      <c r="AD11" s="348" t="s">
        <v>29</v>
      </c>
      <c r="AE11" s="350"/>
      <c r="AF11" s="446">
        <f>ROUNDDOWN($AD$20/2,0)</f>
        <v>0</v>
      </c>
      <c r="AG11" s="447"/>
      <c r="AH11" s="447"/>
      <c r="AI11" s="447"/>
      <c r="AJ11" s="353" t="s">
        <v>100</v>
      </c>
      <c r="AK11" s="354"/>
      <c r="AN11" s="137"/>
    </row>
    <row r="12" spans="1:47" ht="30.75" customHeight="1" thickBot="1">
      <c r="A12" s="428" t="s">
        <v>161</v>
      </c>
      <c r="B12" s="356"/>
      <c r="C12" s="356"/>
      <c r="D12" s="356"/>
      <c r="E12" s="356"/>
      <c r="F12" s="356"/>
      <c r="G12" s="429"/>
      <c r="H12" s="355" t="s">
        <v>182</v>
      </c>
      <c r="I12" s="436"/>
      <c r="J12" s="436"/>
      <c r="K12" s="436"/>
      <c r="L12" s="436"/>
      <c r="M12" s="436"/>
      <c r="N12" s="436"/>
      <c r="O12" s="436"/>
      <c r="P12" s="436"/>
      <c r="Q12" s="436"/>
      <c r="R12" s="436"/>
      <c r="S12" s="436" t="s">
        <v>183</v>
      </c>
      <c r="T12" s="436"/>
      <c r="U12" s="436"/>
      <c r="V12" s="436"/>
      <c r="W12" s="436"/>
      <c r="X12" s="436"/>
      <c r="Y12" s="436"/>
      <c r="Z12" s="436"/>
      <c r="AA12" s="436"/>
      <c r="AB12" s="436"/>
      <c r="AC12" s="437"/>
      <c r="AD12" s="355" t="s">
        <v>184</v>
      </c>
      <c r="AE12" s="356"/>
      <c r="AF12" s="356"/>
      <c r="AG12" s="356"/>
      <c r="AH12" s="356"/>
      <c r="AI12" s="356"/>
      <c r="AJ12" s="356"/>
      <c r="AK12" s="357"/>
    </row>
    <row r="13" spans="1:47" ht="24" customHeight="1">
      <c r="A13" s="430" t="s">
        <v>185</v>
      </c>
      <c r="B13" s="431"/>
      <c r="C13" s="431"/>
      <c r="D13" s="431"/>
      <c r="E13" s="431"/>
      <c r="F13" s="431"/>
      <c r="G13" s="432"/>
      <c r="H13" s="438"/>
      <c r="I13" s="439"/>
      <c r="J13" s="439"/>
      <c r="K13" s="439"/>
      <c r="L13" s="439"/>
      <c r="M13" s="439"/>
      <c r="N13" s="439"/>
      <c r="O13" s="439"/>
      <c r="P13" s="439"/>
      <c r="Q13" s="439"/>
      <c r="R13" s="182" t="s">
        <v>100</v>
      </c>
      <c r="S13" s="439"/>
      <c r="T13" s="439"/>
      <c r="U13" s="439"/>
      <c r="V13" s="439"/>
      <c r="W13" s="439"/>
      <c r="X13" s="439"/>
      <c r="Y13" s="439"/>
      <c r="Z13" s="439"/>
      <c r="AA13" s="439"/>
      <c r="AB13" s="439"/>
      <c r="AC13" s="174" t="s">
        <v>100</v>
      </c>
      <c r="AD13" s="452"/>
      <c r="AE13" s="453"/>
      <c r="AF13" s="453"/>
      <c r="AG13" s="453"/>
      <c r="AH13" s="453"/>
      <c r="AI13" s="453"/>
      <c r="AJ13" s="453"/>
      <c r="AK13" s="454"/>
    </row>
    <row r="14" spans="1:47" ht="24" customHeight="1">
      <c r="A14" s="433" t="s">
        <v>186</v>
      </c>
      <c r="B14" s="434"/>
      <c r="C14" s="434"/>
      <c r="D14" s="434"/>
      <c r="E14" s="434"/>
      <c r="F14" s="434"/>
      <c r="G14" s="435"/>
      <c r="H14" s="440"/>
      <c r="I14" s="441"/>
      <c r="J14" s="441"/>
      <c r="K14" s="441"/>
      <c r="L14" s="441"/>
      <c r="M14" s="441"/>
      <c r="N14" s="441"/>
      <c r="O14" s="441"/>
      <c r="P14" s="441"/>
      <c r="Q14" s="441"/>
      <c r="R14" s="183" t="s">
        <v>100</v>
      </c>
      <c r="S14" s="441"/>
      <c r="T14" s="441"/>
      <c r="U14" s="441"/>
      <c r="V14" s="441"/>
      <c r="W14" s="441"/>
      <c r="X14" s="441"/>
      <c r="Y14" s="441"/>
      <c r="Z14" s="441"/>
      <c r="AA14" s="441"/>
      <c r="AB14" s="441"/>
      <c r="AC14" s="184" t="s">
        <v>100</v>
      </c>
      <c r="AD14" s="455"/>
      <c r="AE14" s="456"/>
      <c r="AF14" s="456"/>
      <c r="AG14" s="456"/>
      <c r="AH14" s="456"/>
      <c r="AI14" s="456"/>
      <c r="AJ14" s="456"/>
      <c r="AK14" s="457"/>
    </row>
    <row r="15" spans="1:47" ht="24" customHeight="1">
      <c r="A15" s="433" t="s">
        <v>187</v>
      </c>
      <c r="B15" s="434"/>
      <c r="C15" s="434"/>
      <c r="D15" s="434"/>
      <c r="E15" s="434"/>
      <c r="F15" s="434"/>
      <c r="G15" s="435"/>
      <c r="H15" s="440"/>
      <c r="I15" s="441"/>
      <c r="J15" s="441"/>
      <c r="K15" s="441"/>
      <c r="L15" s="441"/>
      <c r="M15" s="441"/>
      <c r="N15" s="441"/>
      <c r="O15" s="441"/>
      <c r="P15" s="441"/>
      <c r="Q15" s="441"/>
      <c r="R15" s="183" t="s">
        <v>100</v>
      </c>
      <c r="S15" s="441"/>
      <c r="T15" s="441"/>
      <c r="U15" s="441"/>
      <c r="V15" s="441"/>
      <c r="W15" s="441"/>
      <c r="X15" s="441"/>
      <c r="Y15" s="441"/>
      <c r="Z15" s="441"/>
      <c r="AA15" s="441"/>
      <c r="AB15" s="441"/>
      <c r="AC15" s="184" t="s">
        <v>100</v>
      </c>
      <c r="AD15" s="455"/>
      <c r="AE15" s="456"/>
      <c r="AF15" s="456"/>
      <c r="AG15" s="456"/>
      <c r="AH15" s="456"/>
      <c r="AI15" s="456"/>
      <c r="AJ15" s="456"/>
      <c r="AK15" s="457"/>
    </row>
    <row r="16" spans="1:47" ht="24" customHeight="1">
      <c r="A16" s="337" t="s">
        <v>188</v>
      </c>
      <c r="B16" s="338"/>
      <c r="C16" s="338"/>
      <c r="D16" s="338"/>
      <c r="E16" s="338"/>
      <c r="F16" s="338"/>
      <c r="G16" s="339"/>
      <c r="H16" s="340"/>
      <c r="I16" s="341"/>
      <c r="J16" s="341"/>
      <c r="K16" s="341"/>
      <c r="L16" s="341"/>
      <c r="M16" s="341"/>
      <c r="N16" s="341"/>
      <c r="O16" s="341"/>
      <c r="P16" s="341"/>
      <c r="Q16" s="341"/>
      <c r="R16" s="181" t="s">
        <v>100</v>
      </c>
      <c r="S16" s="341"/>
      <c r="T16" s="341"/>
      <c r="U16" s="341"/>
      <c r="V16" s="341"/>
      <c r="W16" s="341"/>
      <c r="X16" s="341"/>
      <c r="Y16" s="341"/>
      <c r="Z16" s="341"/>
      <c r="AA16" s="341"/>
      <c r="AB16" s="341"/>
      <c r="AC16" s="177" t="s">
        <v>100</v>
      </c>
      <c r="AD16" s="458"/>
      <c r="AE16" s="459"/>
      <c r="AF16" s="459"/>
      <c r="AG16" s="459"/>
      <c r="AH16" s="459"/>
      <c r="AI16" s="459"/>
      <c r="AJ16" s="459"/>
      <c r="AK16" s="460"/>
    </row>
    <row r="17" spans="1:40" ht="24" customHeight="1">
      <c r="A17" s="337" t="s">
        <v>191</v>
      </c>
      <c r="B17" s="338"/>
      <c r="C17" s="338"/>
      <c r="D17" s="338"/>
      <c r="E17" s="338"/>
      <c r="F17" s="338"/>
      <c r="G17" s="339"/>
      <c r="H17" s="344">
        <f>SUM(H13:Q16)</f>
        <v>0</v>
      </c>
      <c r="I17" s="345"/>
      <c r="J17" s="345"/>
      <c r="K17" s="345"/>
      <c r="L17" s="345"/>
      <c r="M17" s="345"/>
      <c r="N17" s="345"/>
      <c r="O17" s="345"/>
      <c r="P17" s="345"/>
      <c r="Q17" s="345"/>
      <c r="R17" s="211" t="s">
        <v>100</v>
      </c>
      <c r="S17" s="346">
        <f>SUM(S13:AB16)</f>
        <v>0</v>
      </c>
      <c r="T17" s="346"/>
      <c r="U17" s="346"/>
      <c r="V17" s="346"/>
      <c r="W17" s="346"/>
      <c r="X17" s="346"/>
      <c r="Y17" s="346"/>
      <c r="Z17" s="346"/>
      <c r="AA17" s="346"/>
      <c r="AB17" s="346"/>
      <c r="AC17" s="172" t="s">
        <v>100</v>
      </c>
      <c r="AD17" s="344">
        <f>IF(H17-S17&lt;0,0,H17-S17)</f>
        <v>0</v>
      </c>
      <c r="AE17" s="345"/>
      <c r="AF17" s="345"/>
      <c r="AG17" s="345"/>
      <c r="AH17" s="345"/>
      <c r="AI17" s="345"/>
      <c r="AJ17" s="342" t="s">
        <v>100</v>
      </c>
      <c r="AK17" s="343"/>
    </row>
    <row r="18" spans="1:40" ht="24" customHeight="1">
      <c r="A18" s="334" t="s">
        <v>189</v>
      </c>
      <c r="B18" s="335"/>
      <c r="C18" s="335"/>
      <c r="D18" s="335"/>
      <c r="E18" s="335"/>
      <c r="F18" s="335"/>
      <c r="G18" s="336"/>
      <c r="H18" s="340"/>
      <c r="I18" s="341"/>
      <c r="J18" s="341"/>
      <c r="K18" s="341"/>
      <c r="L18" s="341"/>
      <c r="M18" s="341"/>
      <c r="N18" s="341"/>
      <c r="O18" s="341"/>
      <c r="P18" s="341"/>
      <c r="Q18" s="341"/>
      <c r="R18" s="211" t="s">
        <v>100</v>
      </c>
      <c r="S18" s="347"/>
      <c r="T18" s="347"/>
      <c r="U18" s="347"/>
      <c r="V18" s="347"/>
      <c r="W18" s="347"/>
      <c r="X18" s="347"/>
      <c r="Y18" s="347"/>
      <c r="Z18" s="347"/>
      <c r="AA18" s="347"/>
      <c r="AB18" s="347"/>
      <c r="AC18" s="172" t="s">
        <v>100</v>
      </c>
      <c r="AD18" s="344">
        <f>IF(H18-S18&lt;0,0,H18-S18)</f>
        <v>0</v>
      </c>
      <c r="AE18" s="345"/>
      <c r="AF18" s="345"/>
      <c r="AG18" s="345"/>
      <c r="AH18" s="345"/>
      <c r="AI18" s="345"/>
      <c r="AJ18" s="342" t="s">
        <v>100</v>
      </c>
      <c r="AK18" s="343"/>
    </row>
    <row r="19" spans="1:40" ht="24" customHeight="1" thickBot="1">
      <c r="A19" s="461" t="s">
        <v>190</v>
      </c>
      <c r="B19" s="462"/>
      <c r="C19" s="462"/>
      <c r="D19" s="462"/>
      <c r="E19" s="462"/>
      <c r="F19" s="462"/>
      <c r="G19" s="463"/>
      <c r="H19" s="328"/>
      <c r="I19" s="329"/>
      <c r="J19" s="329"/>
      <c r="K19" s="329"/>
      <c r="L19" s="329"/>
      <c r="M19" s="329"/>
      <c r="N19" s="329"/>
      <c r="O19" s="329"/>
      <c r="P19" s="329"/>
      <c r="Q19" s="329"/>
      <c r="R19" s="181" t="s">
        <v>100</v>
      </c>
      <c r="S19" s="329"/>
      <c r="T19" s="329"/>
      <c r="U19" s="329"/>
      <c r="V19" s="329"/>
      <c r="W19" s="329"/>
      <c r="X19" s="329"/>
      <c r="Y19" s="329"/>
      <c r="Z19" s="329"/>
      <c r="AA19" s="329"/>
      <c r="AB19" s="329"/>
      <c r="AC19" s="177" t="s">
        <v>100</v>
      </c>
      <c r="AD19" s="330">
        <f>IF(H19-S19&lt;0,0,H19-S19)</f>
        <v>0</v>
      </c>
      <c r="AE19" s="331"/>
      <c r="AF19" s="331"/>
      <c r="AG19" s="331"/>
      <c r="AH19" s="331"/>
      <c r="AI19" s="331"/>
      <c r="AJ19" s="332" t="s">
        <v>100</v>
      </c>
      <c r="AK19" s="333"/>
    </row>
    <row r="20" spans="1:40" ht="22.5" customHeight="1" thickTop="1" thickBot="1">
      <c r="A20" s="448" t="s">
        <v>170</v>
      </c>
      <c r="B20" s="449"/>
      <c r="C20" s="449"/>
      <c r="D20" s="449"/>
      <c r="E20" s="449"/>
      <c r="F20" s="449"/>
      <c r="G20" s="449"/>
      <c r="H20" s="449"/>
      <c r="I20" s="449"/>
      <c r="J20" s="449"/>
      <c r="K20" s="449"/>
      <c r="L20" s="449"/>
      <c r="M20" s="449"/>
      <c r="N20" s="449"/>
      <c r="O20" s="449"/>
      <c r="P20" s="449"/>
      <c r="Q20" s="449"/>
      <c r="R20" s="449"/>
      <c r="S20" s="449"/>
      <c r="T20" s="449"/>
      <c r="U20" s="449"/>
      <c r="V20" s="449"/>
      <c r="W20" s="449"/>
      <c r="X20" s="449"/>
      <c r="Y20" s="449"/>
      <c r="Z20" s="449"/>
      <c r="AA20" s="449"/>
      <c r="AB20" s="449"/>
      <c r="AC20" s="450"/>
      <c r="AD20" s="377">
        <f>AD19+AD18+AD17</f>
        <v>0</v>
      </c>
      <c r="AE20" s="378"/>
      <c r="AF20" s="378"/>
      <c r="AG20" s="378"/>
      <c r="AH20" s="378"/>
      <c r="AI20" s="378"/>
      <c r="AJ20" s="375" t="s">
        <v>100</v>
      </c>
      <c r="AK20" s="376"/>
    </row>
    <row r="21" spans="1:40">
      <c r="A21" s="451" t="s">
        <v>194</v>
      </c>
      <c r="B21" s="451"/>
      <c r="C21" s="451"/>
      <c r="D21" s="451"/>
      <c r="E21" s="451"/>
      <c r="F21" s="451"/>
      <c r="G21" s="451"/>
      <c r="H21" s="451"/>
      <c r="I21" s="451"/>
      <c r="J21" s="451"/>
      <c r="K21" s="451"/>
      <c r="L21" s="451"/>
      <c r="M21" s="451"/>
      <c r="N21" s="451"/>
      <c r="O21" s="451"/>
      <c r="P21" s="451"/>
      <c r="Q21" s="451"/>
      <c r="R21" s="451"/>
      <c r="S21" s="451"/>
      <c r="T21" s="451"/>
      <c r="U21" s="451"/>
      <c r="V21" s="451"/>
      <c r="W21" s="451"/>
      <c r="X21" s="451"/>
      <c r="Y21" s="451"/>
      <c r="Z21" s="451"/>
      <c r="AA21" s="451"/>
      <c r="AB21" s="451"/>
      <c r="AC21" s="451"/>
      <c r="AD21" s="451"/>
      <c r="AE21" s="451"/>
      <c r="AF21" s="451"/>
      <c r="AG21" s="451"/>
      <c r="AH21" s="451"/>
      <c r="AI21" s="451"/>
      <c r="AJ21" s="451"/>
      <c r="AK21" s="451"/>
    </row>
    <row r="22" spans="1:40" ht="25.5" customHeight="1">
      <c r="A22" s="374" t="s">
        <v>195</v>
      </c>
      <c r="B22" s="374"/>
      <c r="C22" s="374"/>
      <c r="D22" s="374"/>
      <c r="E22" s="374"/>
      <c r="F22" s="374"/>
      <c r="G22" s="374"/>
      <c r="H22" s="374"/>
      <c r="I22" s="374"/>
      <c r="J22" s="374"/>
      <c r="K22" s="374"/>
      <c r="L22" s="374"/>
      <c r="M22" s="374"/>
      <c r="N22" s="374"/>
      <c r="O22" s="374"/>
      <c r="P22" s="374"/>
      <c r="Q22" s="374"/>
      <c r="R22" s="374"/>
      <c r="S22" s="374"/>
      <c r="T22" s="374"/>
      <c r="U22" s="374"/>
      <c r="V22" s="374"/>
      <c r="W22" s="374"/>
      <c r="X22" s="374"/>
      <c r="Y22" s="374"/>
      <c r="Z22" s="374"/>
      <c r="AA22" s="374"/>
      <c r="AB22" s="374"/>
      <c r="AC22" s="374"/>
      <c r="AD22" s="374"/>
      <c r="AE22" s="374"/>
      <c r="AF22" s="374"/>
      <c r="AG22" s="374"/>
      <c r="AH22" s="374"/>
      <c r="AI22" s="374"/>
      <c r="AJ22" s="374"/>
      <c r="AK22" s="374"/>
    </row>
    <row r="23" spans="1:40" ht="13.5" customHeight="1">
      <c r="A23" s="19"/>
      <c r="B23" s="19"/>
      <c r="C23" s="19"/>
      <c r="D23" s="19"/>
      <c r="E23" s="19"/>
      <c r="F23" s="169"/>
      <c r="G23" s="169"/>
      <c r="H23" s="169"/>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row>
    <row r="24" spans="1:40" ht="22.5" customHeight="1" thickBot="1">
      <c r="A24" s="13" t="s">
        <v>197</v>
      </c>
      <c r="B24" s="19"/>
      <c r="C24" s="19"/>
      <c r="D24" s="19"/>
      <c r="E24" s="19"/>
      <c r="F24" s="169"/>
      <c r="G24" s="169"/>
      <c r="H24" s="169"/>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row>
    <row r="25" spans="1:40" ht="22.5" customHeight="1" thickBot="1">
      <c r="A25" s="372" t="s">
        <v>198</v>
      </c>
      <c r="B25" s="373"/>
      <c r="C25" s="373"/>
      <c r="D25" s="373"/>
      <c r="E25" s="373"/>
      <c r="F25" s="373"/>
      <c r="G25" s="373"/>
      <c r="H25" s="373"/>
      <c r="I25" s="373"/>
      <c r="J25" s="373"/>
      <c r="K25" s="373"/>
      <c r="L25" s="373"/>
      <c r="M25" s="373"/>
      <c r="N25" s="373"/>
      <c r="O25" s="373"/>
      <c r="P25" s="373"/>
      <c r="Q25" s="373"/>
      <c r="R25" s="373"/>
      <c r="S25" s="373"/>
      <c r="T25" s="373"/>
      <c r="U25" s="373"/>
      <c r="V25" s="373"/>
      <c r="W25" s="373"/>
      <c r="X25" s="373"/>
      <c r="Y25" s="373"/>
      <c r="Z25" s="373"/>
      <c r="AA25" s="373"/>
      <c r="AB25" s="373"/>
      <c r="AC25" s="373"/>
      <c r="AD25" s="368">
        <f>MIN(W11,AF11)</f>
        <v>0</v>
      </c>
      <c r="AE25" s="369"/>
      <c r="AF25" s="369"/>
      <c r="AG25" s="369"/>
      <c r="AH25" s="369"/>
      <c r="AI25" s="369"/>
      <c r="AJ25" s="370" t="s">
        <v>100</v>
      </c>
      <c r="AK25" s="371"/>
    </row>
    <row r="26" spans="1:40" ht="30.75" customHeight="1" thickBot="1">
      <c r="A26" s="175"/>
      <c r="B26" s="175"/>
      <c r="C26" s="175"/>
      <c r="D26" s="175"/>
      <c r="E26" s="175"/>
      <c r="F26" s="175"/>
      <c r="G26" s="175"/>
      <c r="H26" s="175"/>
      <c r="I26" s="175"/>
      <c r="J26" s="175"/>
      <c r="K26" s="175"/>
      <c r="L26" s="175"/>
      <c r="M26" s="175"/>
      <c r="N26" s="175"/>
      <c r="O26" s="175"/>
      <c r="P26" s="175"/>
      <c r="Q26" s="176"/>
      <c r="R26" s="176"/>
      <c r="S26" s="176"/>
      <c r="T26" s="176"/>
      <c r="U26" s="176"/>
      <c r="V26" s="176"/>
      <c r="W26" s="444" t="s">
        <v>177</v>
      </c>
      <c r="X26" s="445"/>
      <c r="Y26" s="445"/>
      <c r="Z26" s="445"/>
      <c r="AA26" s="445"/>
      <c r="AB26" s="445"/>
      <c r="AC26" s="445"/>
      <c r="AD26" s="442">
        <f>ROUNDDOWN(AD25,-3)</f>
        <v>0</v>
      </c>
      <c r="AE26" s="443"/>
      <c r="AF26" s="443"/>
      <c r="AG26" s="443"/>
      <c r="AH26" s="443"/>
      <c r="AI26" s="443"/>
      <c r="AJ26" s="356" t="s">
        <v>100</v>
      </c>
      <c r="AK26" s="357"/>
    </row>
    <row r="27" spans="1:40">
      <c r="A27" s="185"/>
      <c r="B27" s="185"/>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row>
    <row r="28" spans="1:40" ht="42" customHeight="1" thickBot="1">
      <c r="A28" s="19"/>
      <c r="B28" s="19"/>
      <c r="C28" s="19"/>
      <c r="D28" s="19"/>
      <c r="E28" s="19"/>
      <c r="F28" s="20"/>
      <c r="G28" s="20"/>
      <c r="H28" s="20"/>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row>
    <row r="29" spans="1:40" ht="24.75" customHeight="1" thickBot="1">
      <c r="A29" s="359" t="s">
        <v>101</v>
      </c>
      <c r="B29" s="360"/>
      <c r="C29" s="360"/>
      <c r="D29" s="360"/>
      <c r="E29" s="360"/>
      <c r="F29" s="360"/>
      <c r="G29" s="360"/>
      <c r="H29" s="360"/>
      <c r="I29" s="360"/>
      <c r="J29" s="360"/>
      <c r="K29" s="360"/>
      <c r="L29" s="360"/>
      <c r="M29" s="360"/>
      <c r="N29" s="360"/>
      <c r="O29" s="360"/>
      <c r="P29" s="360"/>
      <c r="Q29" s="360"/>
      <c r="R29" s="360"/>
      <c r="S29" s="360"/>
      <c r="T29" s="360"/>
      <c r="U29" s="360"/>
      <c r="V29" s="360"/>
      <c r="W29" s="360"/>
      <c r="X29" s="360"/>
      <c r="Y29" s="360"/>
      <c r="Z29" s="360"/>
      <c r="AA29" s="360"/>
      <c r="AB29" s="360"/>
      <c r="AC29" s="360"/>
      <c r="AD29" s="360"/>
      <c r="AE29" s="360"/>
      <c r="AF29" s="360"/>
      <c r="AG29" s="360"/>
      <c r="AH29" s="360"/>
      <c r="AI29" s="360"/>
      <c r="AJ29" s="360"/>
      <c r="AK29" s="361"/>
      <c r="AN29" s="139" t="str">
        <f>IF(COUNTIF(A30:A33,"○")=4,"OK","NG")</f>
        <v>NG</v>
      </c>
    </row>
    <row r="30" spans="1:40" s="5" customFormat="1" ht="29.25" customHeight="1">
      <c r="A30" s="167"/>
      <c r="B30" s="362" t="s">
        <v>193</v>
      </c>
      <c r="C30" s="362"/>
      <c r="D30" s="362"/>
      <c r="E30" s="362"/>
      <c r="F30" s="362"/>
      <c r="G30" s="362"/>
      <c r="H30" s="362"/>
      <c r="I30" s="362"/>
      <c r="J30" s="362"/>
      <c r="K30" s="362"/>
      <c r="L30" s="362"/>
      <c r="M30" s="362"/>
      <c r="N30" s="362"/>
      <c r="O30" s="362"/>
      <c r="P30" s="362"/>
      <c r="Q30" s="362"/>
      <c r="R30" s="362"/>
      <c r="S30" s="362"/>
      <c r="T30" s="362"/>
      <c r="U30" s="362"/>
      <c r="V30" s="362"/>
      <c r="W30" s="362"/>
      <c r="X30" s="362"/>
      <c r="Y30" s="362"/>
      <c r="Z30" s="362"/>
      <c r="AA30" s="362"/>
      <c r="AB30" s="362"/>
      <c r="AC30" s="362"/>
      <c r="AD30" s="362"/>
      <c r="AE30" s="362"/>
      <c r="AF30" s="362"/>
      <c r="AG30" s="362"/>
      <c r="AH30" s="362"/>
      <c r="AI30" s="362"/>
      <c r="AJ30" s="362"/>
      <c r="AK30" s="363"/>
      <c r="AN30" s="137"/>
    </row>
    <row r="31" spans="1:40" s="5" customFormat="1" ht="25.5" customHeight="1">
      <c r="A31" s="187"/>
      <c r="B31" s="364" t="s">
        <v>172</v>
      </c>
      <c r="C31" s="364"/>
      <c r="D31" s="364"/>
      <c r="E31" s="364"/>
      <c r="F31" s="364"/>
      <c r="G31" s="364"/>
      <c r="H31" s="364"/>
      <c r="I31" s="364"/>
      <c r="J31" s="364"/>
      <c r="K31" s="364"/>
      <c r="L31" s="364"/>
      <c r="M31" s="364"/>
      <c r="N31" s="364"/>
      <c r="O31" s="364"/>
      <c r="P31" s="364"/>
      <c r="Q31" s="364"/>
      <c r="R31" s="364"/>
      <c r="S31" s="364"/>
      <c r="T31" s="364"/>
      <c r="U31" s="364"/>
      <c r="V31" s="364"/>
      <c r="W31" s="364"/>
      <c r="X31" s="364"/>
      <c r="Y31" s="364"/>
      <c r="Z31" s="364"/>
      <c r="AA31" s="364"/>
      <c r="AB31" s="364"/>
      <c r="AC31" s="364"/>
      <c r="AD31" s="364"/>
      <c r="AE31" s="364"/>
      <c r="AF31" s="364"/>
      <c r="AG31" s="364"/>
      <c r="AH31" s="364"/>
      <c r="AI31" s="364"/>
      <c r="AJ31" s="364"/>
      <c r="AK31" s="365"/>
      <c r="AN31" s="137"/>
    </row>
    <row r="32" spans="1:40" ht="25.5" customHeight="1">
      <c r="A32" s="187"/>
      <c r="B32" s="364" t="s">
        <v>171</v>
      </c>
      <c r="C32" s="364"/>
      <c r="D32" s="364"/>
      <c r="E32" s="364"/>
      <c r="F32" s="364"/>
      <c r="G32" s="364"/>
      <c r="H32" s="364"/>
      <c r="I32" s="364"/>
      <c r="J32" s="364"/>
      <c r="K32" s="364"/>
      <c r="L32" s="364"/>
      <c r="M32" s="364"/>
      <c r="N32" s="364"/>
      <c r="O32" s="364"/>
      <c r="P32" s="364"/>
      <c r="Q32" s="364"/>
      <c r="R32" s="364"/>
      <c r="S32" s="364"/>
      <c r="T32" s="364"/>
      <c r="U32" s="364"/>
      <c r="V32" s="364"/>
      <c r="W32" s="364"/>
      <c r="X32" s="364"/>
      <c r="Y32" s="364"/>
      <c r="Z32" s="364"/>
      <c r="AA32" s="364"/>
      <c r="AB32" s="364"/>
      <c r="AC32" s="364"/>
      <c r="AD32" s="364"/>
      <c r="AE32" s="364"/>
      <c r="AF32" s="364"/>
      <c r="AG32" s="364"/>
      <c r="AH32" s="364"/>
      <c r="AI32" s="364"/>
      <c r="AJ32" s="364"/>
      <c r="AK32" s="365"/>
    </row>
    <row r="33" spans="1:41" ht="25.5" customHeight="1" thickBot="1">
      <c r="A33" s="186"/>
      <c r="B33" s="366" t="s">
        <v>178</v>
      </c>
      <c r="C33" s="366"/>
      <c r="D33" s="366"/>
      <c r="E33" s="366"/>
      <c r="F33" s="366"/>
      <c r="G33" s="366"/>
      <c r="H33" s="366"/>
      <c r="I33" s="366"/>
      <c r="J33" s="366"/>
      <c r="K33" s="366"/>
      <c r="L33" s="366"/>
      <c r="M33" s="366"/>
      <c r="N33" s="366"/>
      <c r="O33" s="366"/>
      <c r="P33" s="366"/>
      <c r="Q33" s="366"/>
      <c r="R33" s="366"/>
      <c r="S33" s="366"/>
      <c r="T33" s="366"/>
      <c r="U33" s="366"/>
      <c r="V33" s="366"/>
      <c r="W33" s="366"/>
      <c r="X33" s="366"/>
      <c r="Y33" s="366"/>
      <c r="Z33" s="366"/>
      <c r="AA33" s="366"/>
      <c r="AB33" s="366"/>
      <c r="AC33" s="366"/>
      <c r="AD33" s="366"/>
      <c r="AE33" s="366"/>
      <c r="AF33" s="366"/>
      <c r="AG33" s="366"/>
      <c r="AH33" s="366"/>
      <c r="AI33" s="366"/>
      <c r="AJ33" s="366"/>
      <c r="AK33" s="367"/>
    </row>
    <row r="34" spans="1:41" ht="25.5" customHeight="1" thickBot="1">
      <c r="A34" s="179"/>
      <c r="B34" s="178"/>
      <c r="C34" s="178"/>
      <c r="D34" s="178"/>
      <c r="E34" s="178"/>
      <c r="F34" s="178"/>
      <c r="G34" s="178"/>
      <c r="H34" s="178"/>
      <c r="I34" s="178"/>
      <c r="J34" s="178"/>
      <c r="K34" s="178"/>
      <c r="L34" s="178"/>
      <c r="M34" s="178"/>
      <c r="N34" s="178"/>
      <c r="O34" s="178"/>
      <c r="P34" s="178"/>
      <c r="Q34" s="178"/>
      <c r="R34" s="178"/>
      <c r="S34" s="178"/>
      <c r="T34" s="178"/>
      <c r="U34" s="178"/>
      <c r="V34" s="178"/>
      <c r="W34" s="178"/>
      <c r="X34" s="178"/>
      <c r="Y34" s="178"/>
      <c r="Z34" s="178"/>
      <c r="AA34" s="178"/>
      <c r="AB34" s="178"/>
      <c r="AC34" s="178"/>
      <c r="AD34" s="178"/>
      <c r="AE34" s="178"/>
      <c r="AF34" s="178"/>
      <c r="AG34" s="178"/>
      <c r="AH34" s="178"/>
      <c r="AI34" s="178"/>
      <c r="AJ34" s="178"/>
      <c r="AK34" s="178"/>
    </row>
    <row r="35" spans="1:41" ht="21.75" customHeight="1" thickBot="1">
      <c r="A35" s="358" t="s">
        <v>116</v>
      </c>
      <c r="B35" s="358"/>
      <c r="C35" s="358"/>
      <c r="D35" s="358"/>
      <c r="E35" s="358"/>
      <c r="F35" s="358"/>
      <c r="G35" s="358"/>
      <c r="H35" s="358"/>
      <c r="I35" s="358"/>
      <c r="J35" s="358"/>
      <c r="K35" s="358"/>
      <c r="L35" s="358"/>
      <c r="M35" s="358"/>
      <c r="N35" s="358"/>
      <c r="O35" s="358"/>
      <c r="P35" s="358"/>
      <c r="Q35" s="358"/>
      <c r="R35" s="358"/>
      <c r="S35" s="358"/>
      <c r="T35" s="358"/>
      <c r="U35" s="358"/>
      <c r="V35" s="358"/>
      <c r="W35" s="358"/>
      <c r="X35" s="358"/>
      <c r="Y35" s="358"/>
      <c r="Z35" s="358"/>
      <c r="AA35" s="358"/>
      <c r="AB35" s="358"/>
      <c r="AC35" s="358"/>
      <c r="AD35" s="358"/>
      <c r="AE35" s="358"/>
      <c r="AF35" s="358"/>
      <c r="AG35" s="358"/>
      <c r="AH35" s="358"/>
      <c r="AI35" s="358"/>
      <c r="AJ35" s="358"/>
      <c r="AK35" s="358"/>
      <c r="AN35" s="147" t="str">
        <f>IF(AN29="OK","○",IF(AN29="NG","×",""))</f>
        <v>×</v>
      </c>
      <c r="AO35" s="138"/>
    </row>
    <row r="36" spans="1:41" ht="22.5" customHeight="1">
      <c r="A36" s="15"/>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row>
    <row r="37" spans="1:41" s="15" customFormat="1" ht="18.75" customHeight="1">
      <c r="AN37" s="17"/>
    </row>
    <row r="38" spans="1:41" s="15" customFormat="1" ht="18.75" hidden="1" customHeight="1">
      <c r="C38" s="17" t="s">
        <v>96</v>
      </c>
      <c r="AN38" s="17"/>
    </row>
    <row r="39" spans="1:41" s="15" customFormat="1" ht="18.75" hidden="1" customHeight="1">
      <c r="A39" s="15">
        <v>1</v>
      </c>
      <c r="B39" s="30" t="s">
        <v>123</v>
      </c>
      <c r="C39" s="18">
        <v>200000</v>
      </c>
      <c r="D39" s="15" t="s">
        <v>58</v>
      </c>
      <c r="E39" s="16"/>
      <c r="AN39" s="17"/>
    </row>
    <row r="40" spans="1:41" s="15" customFormat="1" ht="18.75" hidden="1" customHeight="1">
      <c r="A40" s="15">
        <v>2</v>
      </c>
      <c r="B40" s="30" t="s">
        <v>124</v>
      </c>
      <c r="C40" s="18">
        <v>230000</v>
      </c>
      <c r="D40" s="15" t="s">
        <v>58</v>
      </c>
      <c r="E40" s="16"/>
      <c r="AN40" s="17"/>
    </row>
    <row r="41" spans="1:41" s="15" customFormat="1" ht="18.75" hidden="1" customHeight="1">
      <c r="A41" s="15">
        <v>3</v>
      </c>
      <c r="B41" s="30" t="s">
        <v>125</v>
      </c>
      <c r="C41" s="18">
        <v>250000</v>
      </c>
      <c r="D41" s="15" t="s">
        <v>58</v>
      </c>
      <c r="E41" s="16"/>
      <c r="AN41" s="17"/>
    </row>
    <row r="42" spans="1:41" s="15" customFormat="1" ht="18.75" hidden="1" customHeight="1">
      <c r="A42" s="15">
        <v>4</v>
      </c>
      <c r="B42" s="30" t="s">
        <v>126</v>
      </c>
      <c r="C42" s="18">
        <v>200000</v>
      </c>
      <c r="D42" s="15" t="s">
        <v>58</v>
      </c>
      <c r="E42" s="16"/>
      <c r="AN42" s="17"/>
    </row>
    <row r="43" spans="1:41" s="15" customFormat="1" ht="18.75" hidden="1" customHeight="1">
      <c r="A43" s="15">
        <v>5</v>
      </c>
      <c r="B43" s="30" t="s">
        <v>122</v>
      </c>
      <c r="C43" s="18">
        <v>200000</v>
      </c>
      <c r="D43" s="15" t="s">
        <v>58</v>
      </c>
      <c r="E43" s="16"/>
      <c r="AN43" s="17"/>
    </row>
    <row r="44" spans="1:41" s="15" customFormat="1" ht="18.75" hidden="1" customHeight="1">
      <c r="A44" s="15">
        <v>6</v>
      </c>
      <c r="B44" s="30" t="s">
        <v>128</v>
      </c>
      <c r="C44" s="18">
        <v>200000</v>
      </c>
      <c r="D44" s="15" t="s">
        <v>58</v>
      </c>
      <c r="E44" s="16"/>
      <c r="AN44" s="17"/>
    </row>
    <row r="45" spans="1:41" s="15" customFormat="1" ht="18.75" hidden="1" customHeight="1">
      <c r="A45" s="15">
        <v>7</v>
      </c>
      <c r="B45" s="30" t="s">
        <v>129</v>
      </c>
      <c r="C45" s="18">
        <v>230000</v>
      </c>
      <c r="D45" s="15" t="s">
        <v>58</v>
      </c>
      <c r="E45" s="16"/>
      <c r="AN45" s="17"/>
    </row>
    <row r="46" spans="1:41" s="15" customFormat="1" ht="18.75" hidden="1" customHeight="1">
      <c r="A46" s="15">
        <v>8</v>
      </c>
      <c r="B46" s="30" t="s">
        <v>130</v>
      </c>
      <c r="C46" s="18">
        <v>250000</v>
      </c>
      <c r="D46" s="15" t="s">
        <v>58</v>
      </c>
      <c r="E46" s="16"/>
      <c r="AN46" s="17"/>
    </row>
    <row r="47" spans="1:41" s="15" customFormat="1" ht="18.75" hidden="1" customHeight="1">
      <c r="A47" s="15">
        <v>9</v>
      </c>
      <c r="B47" s="30" t="s">
        <v>24</v>
      </c>
      <c r="C47" s="18">
        <v>250000</v>
      </c>
      <c r="D47" s="15" t="s">
        <v>58</v>
      </c>
      <c r="E47" s="16"/>
      <c r="AN47" s="17"/>
    </row>
    <row r="48" spans="1:41" s="15" customFormat="1" ht="18.75" hidden="1" customHeight="1">
      <c r="A48" s="15">
        <v>10</v>
      </c>
      <c r="B48" s="30" t="s">
        <v>131</v>
      </c>
      <c r="C48" s="18">
        <v>200000</v>
      </c>
      <c r="D48" s="15" t="s">
        <v>58</v>
      </c>
      <c r="E48" s="16"/>
      <c r="AN48" s="17"/>
    </row>
    <row r="49" spans="1:40" s="15" customFormat="1" ht="18.75" hidden="1" customHeight="1">
      <c r="A49" s="15">
        <v>11</v>
      </c>
      <c r="B49" s="15" t="s">
        <v>97</v>
      </c>
      <c r="C49" s="18">
        <v>250000</v>
      </c>
      <c r="D49" s="15" t="s">
        <v>58</v>
      </c>
      <c r="E49" s="16"/>
      <c r="AN49" s="17"/>
    </row>
    <row r="50" spans="1:40" s="15" customFormat="1" ht="18.75" hidden="1" customHeight="1">
      <c r="A50" s="15">
        <v>12</v>
      </c>
      <c r="B50" s="15" t="s">
        <v>59</v>
      </c>
      <c r="C50" s="18">
        <v>60000</v>
      </c>
      <c r="D50" s="15" t="s">
        <v>58</v>
      </c>
      <c r="E50" s="16"/>
      <c r="AN50" s="17"/>
    </row>
    <row r="51" spans="1:40" s="15" customFormat="1" ht="18.75" hidden="1" customHeight="1">
      <c r="A51" s="15">
        <v>13</v>
      </c>
      <c r="B51" s="15" t="s">
        <v>60</v>
      </c>
      <c r="C51" s="18">
        <v>80000</v>
      </c>
      <c r="D51" s="15" t="s">
        <v>58</v>
      </c>
      <c r="E51" s="16"/>
      <c r="AN51" s="17"/>
    </row>
    <row r="52" spans="1:40" s="15" customFormat="1" ht="18.75" hidden="1" customHeight="1">
      <c r="A52" s="15">
        <v>14</v>
      </c>
      <c r="B52" s="15" t="s">
        <v>61</v>
      </c>
      <c r="C52" s="18">
        <v>100000</v>
      </c>
      <c r="D52" s="15" t="s">
        <v>58</v>
      </c>
      <c r="E52" s="16"/>
      <c r="AN52" s="17"/>
    </row>
    <row r="53" spans="1:40" s="15" customFormat="1" ht="18.75" hidden="1" customHeight="1">
      <c r="A53" s="15">
        <v>15</v>
      </c>
      <c r="B53" s="15" t="s">
        <v>132</v>
      </c>
      <c r="C53" s="18">
        <v>60000</v>
      </c>
      <c r="D53" s="15" t="s">
        <v>58</v>
      </c>
      <c r="E53" s="16"/>
      <c r="AN53" s="17"/>
    </row>
    <row r="54" spans="1:40" s="15" customFormat="1" ht="18.75" hidden="1" customHeight="1">
      <c r="A54" s="15">
        <v>16</v>
      </c>
      <c r="B54" s="15" t="s">
        <v>133</v>
      </c>
      <c r="C54" s="18">
        <v>20000</v>
      </c>
      <c r="D54" s="15" t="s">
        <v>58</v>
      </c>
      <c r="E54" s="16"/>
      <c r="AN54" s="17"/>
    </row>
    <row r="55" spans="1:40" s="15" customFormat="1" ht="18.75" hidden="1" customHeight="1">
      <c r="A55" s="15">
        <v>17</v>
      </c>
      <c r="B55" s="15" t="s">
        <v>134</v>
      </c>
      <c r="C55" s="18">
        <v>20000</v>
      </c>
      <c r="D55" s="15" t="s">
        <v>58</v>
      </c>
      <c r="E55" s="16"/>
      <c r="AN55" s="17"/>
    </row>
    <row r="56" spans="1:40" s="15" customFormat="1" ht="18.75" hidden="1" customHeight="1">
      <c r="A56" s="15">
        <v>18</v>
      </c>
      <c r="B56" s="15" t="s">
        <v>135</v>
      </c>
      <c r="C56" s="18">
        <v>20000</v>
      </c>
      <c r="D56" s="15" t="s">
        <v>58</v>
      </c>
      <c r="E56" s="16"/>
      <c r="AN56" s="17"/>
    </row>
    <row r="57" spans="1:40" s="15" customFormat="1" ht="18.75" hidden="1" customHeight="1">
      <c r="A57" s="15">
        <v>19</v>
      </c>
      <c r="B57" s="15" t="s">
        <v>136</v>
      </c>
      <c r="C57" s="18">
        <v>20000</v>
      </c>
      <c r="D57" s="15" t="s">
        <v>58</v>
      </c>
      <c r="E57" s="16"/>
      <c r="AN57" s="17"/>
    </row>
    <row r="58" spans="1:40" s="15" customFormat="1" ht="18.75" hidden="1" customHeight="1">
      <c r="A58" s="15">
        <v>20</v>
      </c>
      <c r="B58" s="15" t="s">
        <v>62</v>
      </c>
      <c r="C58" s="18">
        <v>700000</v>
      </c>
      <c r="D58" s="15" t="s">
        <v>98</v>
      </c>
      <c r="E58" s="16"/>
      <c r="AN58" s="17"/>
    </row>
    <row r="59" spans="1:40" s="15" customFormat="1" ht="18.75" hidden="1" customHeight="1">
      <c r="A59" s="15">
        <v>21</v>
      </c>
      <c r="B59" s="15" t="s">
        <v>63</v>
      </c>
      <c r="C59" s="18">
        <v>900000</v>
      </c>
      <c r="D59" s="15" t="s">
        <v>98</v>
      </c>
      <c r="E59" s="16"/>
      <c r="AN59" s="17"/>
    </row>
    <row r="60" spans="1:40" s="15" customFormat="1" ht="18.75" hidden="1" customHeight="1">
      <c r="A60" s="15">
        <v>22</v>
      </c>
      <c r="B60" s="15" t="s">
        <v>64</v>
      </c>
      <c r="C60" s="18">
        <v>1100000</v>
      </c>
      <c r="D60" s="15" t="s">
        <v>98</v>
      </c>
      <c r="E60" s="16"/>
      <c r="AN60" s="17"/>
    </row>
    <row r="61" spans="1:40" s="15" customFormat="1" ht="18.75" hidden="1" customHeight="1">
      <c r="A61" s="15">
        <v>23</v>
      </c>
      <c r="B61" s="15" t="s">
        <v>65</v>
      </c>
      <c r="C61" s="18">
        <v>1300000</v>
      </c>
      <c r="D61" s="15" t="s">
        <v>98</v>
      </c>
      <c r="E61" s="16"/>
      <c r="AN61" s="17"/>
    </row>
    <row r="62" spans="1:40" s="15" customFormat="1" ht="18.75" hidden="1" customHeight="1">
      <c r="A62" s="15">
        <v>24</v>
      </c>
      <c r="B62" s="15" t="s">
        <v>66</v>
      </c>
      <c r="C62" s="18">
        <v>1500000</v>
      </c>
      <c r="D62" s="15" t="s">
        <v>98</v>
      </c>
      <c r="E62" s="16"/>
      <c r="AN62" s="17"/>
    </row>
    <row r="63" spans="1:40" s="15" customFormat="1" ht="18.75" hidden="1" customHeight="1">
      <c r="A63" s="15">
        <v>25</v>
      </c>
      <c r="B63" s="15" t="s">
        <v>67</v>
      </c>
      <c r="C63" s="18">
        <v>200000</v>
      </c>
      <c r="D63" s="15" t="s">
        <v>98</v>
      </c>
      <c r="E63" s="16"/>
      <c r="AN63" s="17"/>
    </row>
    <row r="64" spans="1:40" s="15" customFormat="1" ht="18.75" hidden="1" customHeight="1">
      <c r="A64" s="15">
        <v>26</v>
      </c>
      <c r="B64" s="15" t="s">
        <v>137</v>
      </c>
      <c r="C64" s="18">
        <v>250000</v>
      </c>
      <c r="D64" s="15" t="s">
        <v>98</v>
      </c>
      <c r="E64" s="16"/>
      <c r="AN64" s="17"/>
    </row>
    <row r="65" spans="1:40" s="15" customFormat="1" ht="18.75" hidden="1" customHeight="1">
      <c r="A65" s="15">
        <v>27</v>
      </c>
      <c r="B65" s="15" t="s">
        <v>68</v>
      </c>
      <c r="C65" s="18">
        <v>700000</v>
      </c>
      <c r="D65" s="15" t="s">
        <v>98</v>
      </c>
      <c r="E65" s="16"/>
      <c r="AN65" s="17"/>
    </row>
    <row r="66" spans="1:40" s="15" customFormat="1" ht="18.75" hidden="1" customHeight="1">
      <c r="A66" s="15">
        <v>28</v>
      </c>
      <c r="B66" s="15" t="s">
        <v>69</v>
      </c>
      <c r="C66" s="18">
        <v>900000</v>
      </c>
      <c r="D66" s="15" t="s">
        <v>98</v>
      </c>
      <c r="E66" s="16"/>
      <c r="AN66" s="17"/>
    </row>
    <row r="67" spans="1:40" s="15" customFormat="1" ht="18.75" hidden="1" customHeight="1">
      <c r="A67" s="15">
        <v>29</v>
      </c>
      <c r="B67" s="15" t="s">
        <v>70</v>
      </c>
      <c r="C67" s="18">
        <v>1100000</v>
      </c>
      <c r="D67" s="15" t="s">
        <v>98</v>
      </c>
      <c r="E67" s="16"/>
      <c r="AN67" s="17"/>
    </row>
    <row r="68" spans="1:40" s="15" customFormat="1" ht="18.75" hidden="1" customHeight="1">
      <c r="A68" s="15">
        <v>30</v>
      </c>
      <c r="B68" s="15" t="s">
        <v>71</v>
      </c>
      <c r="C68" s="18">
        <v>1300000</v>
      </c>
      <c r="D68" s="15" t="s">
        <v>98</v>
      </c>
      <c r="E68" s="16"/>
      <c r="AN68" s="17"/>
    </row>
    <row r="69" spans="1:40" s="15" customFormat="1" ht="18.75" hidden="1" customHeight="1">
      <c r="A69" s="15">
        <v>31</v>
      </c>
      <c r="B69" s="15" t="s">
        <v>72</v>
      </c>
      <c r="C69" s="18">
        <v>1500000</v>
      </c>
      <c r="D69" s="15" t="s">
        <v>98</v>
      </c>
      <c r="E69" s="16"/>
      <c r="AN69" s="17"/>
    </row>
    <row r="70" spans="1:40" s="15" customFormat="1" ht="18.75" hidden="1" customHeight="1">
      <c r="A70" s="15">
        <v>32</v>
      </c>
      <c r="B70" s="15" t="s">
        <v>79</v>
      </c>
      <c r="C70" s="18">
        <v>200000</v>
      </c>
      <c r="D70" s="15" t="s">
        <v>98</v>
      </c>
      <c r="E70" s="16"/>
      <c r="AN70" s="17"/>
    </row>
    <row r="71" spans="1:40" s="15" customFormat="1" ht="18.75" hidden="1" customHeight="1">
      <c r="A71" s="15">
        <v>33</v>
      </c>
      <c r="B71" s="15" t="s">
        <v>99</v>
      </c>
      <c r="C71" s="18">
        <v>250000</v>
      </c>
      <c r="D71" s="15" t="s">
        <v>98</v>
      </c>
      <c r="E71" s="16"/>
      <c r="AN71" s="17"/>
    </row>
    <row r="72" spans="1:40" s="15" customFormat="1" ht="18.75" hidden="1" customHeight="1">
      <c r="A72" s="15">
        <v>34</v>
      </c>
      <c r="B72" s="15" t="s">
        <v>138</v>
      </c>
      <c r="C72" s="18">
        <v>700000</v>
      </c>
      <c r="D72" s="15" t="s">
        <v>98</v>
      </c>
      <c r="E72" s="16"/>
      <c r="AN72" s="17"/>
    </row>
    <row r="73" spans="1:40" s="15" customFormat="1" ht="18.75" hidden="1" customHeight="1">
      <c r="A73" s="15">
        <v>35</v>
      </c>
      <c r="B73" s="15" t="s">
        <v>112</v>
      </c>
      <c r="C73" s="18">
        <v>900000</v>
      </c>
      <c r="D73" s="15" t="s">
        <v>98</v>
      </c>
      <c r="E73" s="16"/>
      <c r="AN73" s="17"/>
    </row>
    <row r="74" spans="1:40" s="15" customFormat="1" ht="18.75" hidden="1" customHeight="1">
      <c r="A74" s="15">
        <v>36</v>
      </c>
      <c r="B74" s="15" t="s">
        <v>113</v>
      </c>
      <c r="C74" s="18">
        <v>1100000</v>
      </c>
      <c r="D74" s="15" t="s">
        <v>98</v>
      </c>
      <c r="E74" s="16"/>
      <c r="AN74" s="17"/>
    </row>
    <row r="75" spans="1:40" s="15" customFormat="1" ht="18.75" hidden="1" customHeight="1">
      <c r="A75" s="15">
        <v>37</v>
      </c>
      <c r="B75" s="15" t="s">
        <v>114</v>
      </c>
      <c r="C75" s="18">
        <v>1300000</v>
      </c>
      <c r="D75" s="15" t="s">
        <v>98</v>
      </c>
      <c r="E75" s="16"/>
      <c r="AN75" s="17"/>
    </row>
    <row r="76" spans="1:40" s="15" customFormat="1" ht="18.75" hidden="1" customHeight="1">
      <c r="A76" s="15">
        <v>38</v>
      </c>
      <c r="B76" s="15" t="s">
        <v>115</v>
      </c>
      <c r="C76" s="18">
        <v>1500000</v>
      </c>
      <c r="D76" s="15" t="s">
        <v>98</v>
      </c>
      <c r="E76" s="16"/>
      <c r="AN76" s="17"/>
    </row>
  </sheetData>
  <mergeCells count="83">
    <mergeCell ref="AN1:AU2"/>
    <mergeCell ref="A3:A9"/>
    <mergeCell ref="J3:AD3"/>
    <mergeCell ref="AE3:AK3"/>
    <mergeCell ref="J4:AD4"/>
    <mergeCell ref="AE4:AK4"/>
    <mergeCell ref="AN4:AR4"/>
    <mergeCell ref="J5:Z5"/>
    <mergeCell ref="AA5:AB5"/>
    <mergeCell ref="AC5:AD5"/>
    <mergeCell ref="AF5:AG5"/>
    <mergeCell ref="AH5:AI5"/>
    <mergeCell ref="AJ5:AK5"/>
    <mergeCell ref="AN5:AR5"/>
    <mergeCell ref="B6:I7"/>
    <mergeCell ref="O6:P6"/>
    <mergeCell ref="R6:T6"/>
    <mergeCell ref="AA6:AK6"/>
    <mergeCell ref="AR6:AR7"/>
    <mergeCell ref="J7:AK7"/>
    <mergeCell ref="A13:G13"/>
    <mergeCell ref="H13:Q13"/>
    <mergeCell ref="S13:AB13"/>
    <mergeCell ref="AD13:AK13"/>
    <mergeCell ref="J8:P8"/>
    <mergeCell ref="Q8:W8"/>
    <mergeCell ref="X8:AA8"/>
    <mergeCell ref="AB8:AK8"/>
    <mergeCell ref="J9:AK9"/>
    <mergeCell ref="S11:V11"/>
    <mergeCell ref="W11:AA11"/>
    <mergeCell ref="AB11:AC11"/>
    <mergeCell ref="AD11:AE11"/>
    <mergeCell ref="AF11:AI11"/>
    <mergeCell ref="AJ11:AK11"/>
    <mergeCell ref="A12:G12"/>
    <mergeCell ref="H12:R12"/>
    <mergeCell ref="S12:AC12"/>
    <mergeCell ref="AD12:AK12"/>
    <mergeCell ref="A14:G14"/>
    <mergeCell ref="H14:Q14"/>
    <mergeCell ref="S14:AB14"/>
    <mergeCell ref="AD14:AK14"/>
    <mergeCell ref="A15:G15"/>
    <mergeCell ref="H15:Q15"/>
    <mergeCell ref="S15:AB15"/>
    <mergeCell ref="AD15:AK15"/>
    <mergeCell ref="A16:G16"/>
    <mergeCell ref="H16:Q16"/>
    <mergeCell ref="S16:AB16"/>
    <mergeCell ref="AD16:AK16"/>
    <mergeCell ref="A17:G17"/>
    <mergeCell ref="H17:Q17"/>
    <mergeCell ref="S17:AB17"/>
    <mergeCell ref="AD17:AI17"/>
    <mergeCell ref="AJ17:AK17"/>
    <mergeCell ref="A25:AC25"/>
    <mergeCell ref="AD25:AI25"/>
    <mergeCell ref="AJ25:AK25"/>
    <mergeCell ref="A18:G18"/>
    <mergeCell ref="H18:Q18"/>
    <mergeCell ref="S18:AB18"/>
    <mergeCell ref="AD18:AI18"/>
    <mergeCell ref="AJ18:AK18"/>
    <mergeCell ref="A19:G19"/>
    <mergeCell ref="H19:Q19"/>
    <mergeCell ref="S19:AB19"/>
    <mergeCell ref="AD19:AI19"/>
    <mergeCell ref="AJ19:AK19"/>
    <mergeCell ref="A20:AC20"/>
    <mergeCell ref="AD20:AI20"/>
    <mergeCell ref="AJ20:AK20"/>
    <mergeCell ref="A21:AK21"/>
    <mergeCell ref="A22:AK22"/>
    <mergeCell ref="B32:AK32"/>
    <mergeCell ref="B33:AK33"/>
    <mergeCell ref="A35:AK35"/>
    <mergeCell ref="W26:AC26"/>
    <mergeCell ref="AD26:AI26"/>
    <mergeCell ref="AJ26:AK26"/>
    <mergeCell ref="A29:AK29"/>
    <mergeCell ref="B30:AK30"/>
    <mergeCell ref="B31:AK31"/>
  </mergeCells>
  <phoneticPr fontId="3"/>
  <dataValidations count="7">
    <dataValidation type="whole" allowBlank="1" showInputMessage="1" showErrorMessage="1" error="所要額が1,000円未満の場合は申請できません。" sqref="AF11">
      <formula1>1000</formula1>
      <formula2>1E+28</formula2>
    </dataValidation>
    <dataValidation imeMode="halfKatakana" allowBlank="1" showInputMessage="1" showErrorMessage="1" sqref="J3:AD3"/>
    <dataValidation imeMode="disabled" allowBlank="1" showInputMessage="1" showErrorMessage="1" sqref="O6:P6 R6:T6 Q8:W8 AH5:AI5 AC5:AD5"/>
    <dataValidation type="textLength" imeMode="disabled" operator="equal" allowBlank="1" showInputMessage="1" showErrorMessage="1" errorTitle="事業所番号" error="10桁で入力してください。" sqref="AE4:AK4">
      <formula1>10</formula1>
    </dataValidation>
    <dataValidation imeMode="halfAlpha" allowBlank="1" showInputMessage="1" showErrorMessage="1" sqref="AE5:AF5"/>
    <dataValidation type="list" imeMode="disabled" allowBlank="1" showInputMessage="1" showErrorMessage="1" sqref="A30:A34">
      <formula1>"○"</formula1>
    </dataValidation>
    <dataValidation type="list" allowBlank="1" showInputMessage="1" showErrorMessage="1" sqref="J5:Z5">
      <formula1>$B$39:$B$76</formula1>
    </dataValidation>
  </dataValidations>
  <pageMargins left="0.70866141732283472" right="0.15748031496062992" top="0.74803149606299213" bottom="0.23622047244094491"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（はじめにお読みください）本申請書の使い方</vt:lpstr>
      <vt:lpstr>総括表</vt:lpstr>
      <vt:lpstr>申請額一覧</vt:lpstr>
      <vt:lpstr>【添付書類 】補助対象経費計算書（個票ごとに作成）</vt:lpstr>
      <vt:lpstr>個票1</vt:lpstr>
      <vt:lpstr>個票2</vt:lpstr>
      <vt:lpstr>個票3</vt:lpstr>
      <vt:lpstr>個票4</vt:lpstr>
      <vt:lpstr>個票5</vt:lpstr>
      <vt:lpstr>個票6</vt:lpstr>
      <vt:lpstr>個票7</vt:lpstr>
      <vt:lpstr>個票1!Print_Area</vt:lpstr>
      <vt:lpstr>個票2!Print_Area</vt:lpstr>
      <vt:lpstr>個票3!Print_Area</vt:lpstr>
      <vt:lpstr>個票4!Print_Area</vt:lpstr>
      <vt:lpstr>個票5!Print_Area</vt:lpstr>
      <vt:lpstr>個票6!Print_Area</vt:lpstr>
      <vt:lpstr>個票7!Print_Area</vt:lpstr>
      <vt:lpstr>申請額一覧!Print_Area</vt:lpstr>
      <vt:lpstr>総括表!Print_Area</vt:lpstr>
      <vt:lpstr>総括表!Print_Titles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渡辺 茂</cp:lastModifiedBy>
  <cp:lastPrinted>2025-03-07T08:12:59Z</cp:lastPrinted>
  <dcterms:created xsi:type="dcterms:W3CDTF">2018-06-19T01:27:02Z</dcterms:created>
  <dcterms:modified xsi:type="dcterms:W3CDTF">2025-03-27T10:06:32Z</dcterms:modified>
</cp:coreProperties>
</file>